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24"/>
  </bookViews>
  <sheets>
    <sheet name="调节阀表单" sheetId="38" r:id="rId1"/>
  </sheets>
  <definedNames>
    <definedName name="_xlnm._FilterDatabase" localSheetId="0" hidden="1">调节阀表单!$A$11:$AG$52</definedName>
    <definedName name="_xlnm.Print_Area" localSheetId="0">调节阀表单!$C$3:$AF$51</definedName>
    <definedName name="_xlnm.Print_Titles" localSheetId="0">调节阀表单!$3:$11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<sst xmlns="http://schemas.openxmlformats.org/spreadsheetml/2006/main" count="573" uniqueCount="154">
  <si>
    <r>
      <rPr>
        <sz val="8"/>
        <rFont val="宋体"/>
        <charset val="134"/>
      </rPr>
      <t>序号</t>
    </r>
    <r>
      <rPr>
        <sz val="8"/>
        <rFont val="Arial"/>
        <charset val="134"/>
      </rPr>
      <t xml:space="preserve">  </t>
    </r>
  </si>
  <si>
    <r>
      <rPr>
        <sz val="8"/>
        <color indexed="8"/>
        <rFont val="宋体"/>
        <charset val="134"/>
      </rPr>
      <t>设备信息</t>
    </r>
    <r>
      <rPr>
        <sz val="8"/>
        <color indexed="8"/>
        <rFont val="Arial"/>
        <charset val="134"/>
      </rPr>
      <t xml:space="preserve">  Equipment Information</t>
    </r>
  </si>
  <si>
    <r>
      <rPr>
        <sz val="8"/>
        <color indexed="8"/>
        <rFont val="宋体"/>
        <charset val="134"/>
      </rPr>
      <t>介质信息</t>
    </r>
    <r>
      <rPr>
        <sz val="8"/>
        <color indexed="8"/>
        <rFont val="Arial"/>
        <charset val="134"/>
      </rPr>
      <t xml:space="preserve">  Medium Information</t>
    </r>
  </si>
  <si>
    <r>
      <rPr>
        <sz val="8"/>
        <color indexed="8"/>
        <rFont val="宋体"/>
        <charset val="134"/>
      </rPr>
      <t>管道</t>
    </r>
    <r>
      <rPr>
        <sz val="8"/>
        <color indexed="8"/>
        <rFont val="Arial"/>
        <charset val="134"/>
      </rPr>
      <t xml:space="preserve"> Pipe</t>
    </r>
  </si>
  <si>
    <r>
      <rPr>
        <sz val="7"/>
        <rFont val="宋体"/>
        <charset val="134"/>
      </rPr>
      <t>关断最大压差</t>
    </r>
  </si>
  <si>
    <r>
      <rPr>
        <sz val="8"/>
        <color indexed="8"/>
        <rFont val="宋体"/>
        <charset val="134"/>
      </rPr>
      <t>阀门</t>
    </r>
    <r>
      <rPr>
        <sz val="8"/>
        <color indexed="8"/>
        <rFont val="Arial"/>
        <charset val="134"/>
      </rPr>
      <t xml:space="preserve">  Valve</t>
    </r>
  </si>
  <si>
    <r>
      <rPr>
        <sz val="8"/>
        <color indexed="8"/>
        <rFont val="宋体"/>
        <charset val="134"/>
      </rPr>
      <t>执行器</t>
    </r>
  </si>
  <si>
    <r>
      <rPr>
        <sz val="8"/>
        <color indexed="8"/>
        <rFont val="宋体"/>
        <charset val="134"/>
      </rPr>
      <t>定位器</t>
    </r>
  </si>
  <si>
    <r>
      <rPr>
        <sz val="8"/>
        <color indexed="8"/>
        <rFont val="宋体"/>
        <charset val="134"/>
      </rPr>
      <t>流量</t>
    </r>
    <r>
      <rPr>
        <sz val="8"/>
        <color indexed="8"/>
        <rFont val="Arial"/>
        <charset val="134"/>
      </rPr>
      <t xml:space="preserve"> Flow </t>
    </r>
  </si>
  <si>
    <r>
      <rPr>
        <sz val="8"/>
        <color indexed="8"/>
        <rFont val="宋体"/>
        <charset val="134"/>
      </rPr>
      <t>进口</t>
    </r>
  </si>
  <si>
    <r>
      <rPr>
        <sz val="8"/>
        <color indexed="8"/>
        <rFont val="宋体"/>
        <charset val="134"/>
      </rPr>
      <t>压差</t>
    </r>
  </si>
  <si>
    <r>
      <rPr>
        <sz val="8"/>
        <color indexed="8"/>
        <rFont val="宋体"/>
        <charset val="134"/>
      </rPr>
      <t>信号</t>
    </r>
  </si>
  <si>
    <r>
      <rPr>
        <sz val="8"/>
        <color indexed="8"/>
        <rFont val="宋体"/>
        <charset val="134"/>
      </rPr>
      <t>安装图号</t>
    </r>
  </si>
  <si>
    <r>
      <rPr>
        <sz val="8"/>
        <color indexed="8"/>
        <rFont val="宋体"/>
        <charset val="134"/>
      </rPr>
      <t>备注</t>
    </r>
  </si>
  <si>
    <r>
      <rPr>
        <sz val="8"/>
        <color indexed="8"/>
        <rFont val="宋体"/>
        <charset val="134"/>
      </rPr>
      <t>版本</t>
    </r>
    <r>
      <rPr>
        <sz val="8"/>
        <color indexed="8"/>
        <rFont val="Arial"/>
        <charset val="134"/>
      </rPr>
      <t xml:space="preserve"> </t>
    </r>
  </si>
  <si>
    <r>
      <rPr>
        <sz val="8"/>
        <color indexed="8"/>
        <rFont val="宋体"/>
        <charset val="134"/>
      </rPr>
      <t>仪表位号</t>
    </r>
  </si>
  <si>
    <r>
      <rPr>
        <sz val="8"/>
        <color indexed="8"/>
        <rFont val="宋体"/>
        <charset val="134"/>
      </rPr>
      <t>调节阀类型</t>
    </r>
  </si>
  <si>
    <r>
      <rPr>
        <sz val="6"/>
        <color indexed="8"/>
        <rFont val="宋体"/>
        <charset val="134"/>
      </rPr>
      <t>阀门</t>
    </r>
    <r>
      <rPr>
        <sz val="6"/>
        <color indexed="8"/>
        <rFont val="Arial"/>
        <charset val="134"/>
      </rPr>
      <t>/</t>
    </r>
    <r>
      <rPr>
        <sz val="6"/>
        <color indexed="8"/>
        <rFont val="宋体"/>
        <charset val="134"/>
      </rPr>
      <t>执行器</t>
    </r>
    <r>
      <rPr>
        <sz val="6"/>
        <color indexed="8"/>
        <rFont val="Arial"/>
        <charset val="134"/>
      </rPr>
      <t>/</t>
    </r>
    <r>
      <rPr>
        <sz val="6"/>
        <color indexed="8"/>
        <rFont val="宋体"/>
        <charset val="134"/>
      </rPr>
      <t>定位器</t>
    </r>
    <r>
      <rPr>
        <sz val="6"/>
        <color indexed="8"/>
        <rFont val="Arial"/>
        <charset val="134"/>
      </rPr>
      <t xml:space="preserve"> </t>
    </r>
    <r>
      <rPr>
        <sz val="6"/>
        <color indexed="8"/>
        <rFont val="宋体"/>
        <charset val="134"/>
      </rPr>
      <t>型号</t>
    </r>
  </si>
  <si>
    <r>
      <rPr>
        <sz val="8"/>
        <color indexed="8"/>
        <rFont val="宋体"/>
        <charset val="134"/>
      </rPr>
      <t>介质</t>
    </r>
  </si>
  <si>
    <r>
      <rPr>
        <sz val="8"/>
        <color indexed="8"/>
        <rFont val="宋体"/>
        <charset val="134"/>
      </rPr>
      <t>浓度</t>
    </r>
  </si>
  <si>
    <r>
      <rPr>
        <sz val="8"/>
        <color indexed="8"/>
        <rFont val="宋体"/>
        <charset val="134"/>
      </rPr>
      <t>粘度</t>
    </r>
  </si>
  <si>
    <r>
      <rPr>
        <sz val="8"/>
        <color indexed="8"/>
        <rFont val="宋体"/>
        <charset val="134"/>
      </rPr>
      <t>温度</t>
    </r>
  </si>
  <si>
    <r>
      <rPr>
        <sz val="8"/>
        <color indexed="8"/>
        <rFont val="宋体"/>
        <charset val="134"/>
      </rPr>
      <t>密度</t>
    </r>
  </si>
  <si>
    <r>
      <rPr>
        <sz val="8"/>
        <color indexed="8"/>
        <rFont val="宋体"/>
        <charset val="134"/>
      </rPr>
      <t>尺寸</t>
    </r>
  </si>
  <si>
    <r>
      <rPr>
        <sz val="8"/>
        <color indexed="8"/>
        <rFont val="宋体"/>
        <charset val="134"/>
      </rPr>
      <t>压力</t>
    </r>
  </si>
  <si>
    <r>
      <rPr>
        <sz val="8"/>
        <color indexed="8"/>
        <rFont val="宋体"/>
        <charset val="134"/>
      </rPr>
      <t>材料</t>
    </r>
  </si>
  <si>
    <r>
      <rPr>
        <sz val="8"/>
        <color indexed="8"/>
        <rFont val="宋体"/>
        <charset val="134"/>
      </rPr>
      <t>类型</t>
    </r>
  </si>
  <si>
    <r>
      <rPr>
        <sz val="8"/>
        <color indexed="8"/>
        <rFont val="宋体"/>
        <charset val="134"/>
      </rPr>
      <t>连结</t>
    </r>
  </si>
  <si>
    <r>
      <rPr>
        <sz val="8"/>
        <color indexed="8"/>
        <rFont val="宋体"/>
        <charset val="134"/>
      </rPr>
      <t>最小</t>
    </r>
  </si>
  <si>
    <r>
      <rPr>
        <sz val="8"/>
        <color indexed="8"/>
        <rFont val="宋体"/>
        <charset val="134"/>
      </rPr>
      <t>常用</t>
    </r>
  </si>
  <si>
    <r>
      <rPr>
        <sz val="8"/>
        <color indexed="8"/>
        <rFont val="宋体"/>
        <charset val="134"/>
      </rPr>
      <t>最大</t>
    </r>
  </si>
  <si>
    <r>
      <rPr>
        <sz val="8"/>
        <color indexed="8"/>
        <rFont val="宋体"/>
        <charset val="134"/>
      </rPr>
      <t>单位</t>
    </r>
  </si>
  <si>
    <t>%</t>
  </si>
  <si>
    <t>cP</t>
  </si>
  <si>
    <r>
      <rPr>
        <sz val="8"/>
        <color indexed="8"/>
        <rFont val="宋体"/>
        <charset val="134"/>
      </rPr>
      <t>℃</t>
    </r>
  </si>
  <si>
    <r>
      <rPr>
        <sz val="8"/>
        <color indexed="8"/>
        <rFont val="Arial"/>
        <charset val="134"/>
      </rPr>
      <t>kg/m</t>
    </r>
    <r>
      <rPr>
        <vertAlign val="superscript"/>
        <sz val="8"/>
        <color indexed="8"/>
        <rFont val="Arial"/>
        <charset val="134"/>
      </rPr>
      <t>3</t>
    </r>
  </si>
  <si>
    <t>DN</t>
  </si>
  <si>
    <t>MPa</t>
  </si>
  <si>
    <t xml:space="preserve"> </t>
  </si>
  <si>
    <r>
      <rPr>
        <sz val="8"/>
        <color indexed="8"/>
        <rFont val="宋体"/>
        <charset val="134"/>
      </rPr>
      <t>方式</t>
    </r>
  </si>
  <si>
    <t>Act.</t>
  </si>
  <si>
    <t>Posit.</t>
  </si>
  <si>
    <t>mA</t>
  </si>
  <si>
    <t>No.</t>
  </si>
  <si>
    <t>Tag No.</t>
  </si>
  <si>
    <t>Control Valve  Type</t>
  </si>
  <si>
    <t>Valve/Actuator/Positioner Model</t>
  </si>
  <si>
    <t>Medium</t>
  </si>
  <si>
    <t>Cont.</t>
  </si>
  <si>
    <t>Viscosity</t>
  </si>
  <si>
    <t>Temp.</t>
  </si>
  <si>
    <t>S.G.</t>
  </si>
  <si>
    <t>Size</t>
  </si>
  <si>
    <t>Press.</t>
  </si>
  <si>
    <t>Material</t>
  </si>
  <si>
    <t>dP-Close</t>
  </si>
  <si>
    <t>Type</t>
  </si>
  <si>
    <t>CO</t>
  </si>
  <si>
    <t>Min.</t>
  </si>
  <si>
    <t>Nor.</t>
  </si>
  <si>
    <t>Max.</t>
  </si>
  <si>
    <t>Unit</t>
  </si>
  <si>
    <t>P1</t>
  </si>
  <si>
    <t>DP</t>
  </si>
  <si>
    <t>Signal</t>
  </si>
  <si>
    <t>Hook Up</t>
  </si>
  <si>
    <t>Remark</t>
  </si>
  <si>
    <t>Rev.</t>
  </si>
  <si>
    <t>再生浆车间</t>
  </si>
  <si>
    <t>FCV-E310303</t>
  </si>
  <si>
    <r>
      <rPr>
        <sz val="9"/>
        <color theme="1"/>
        <rFont val="宋体"/>
        <charset val="134"/>
      </rPr>
      <t>气动</t>
    </r>
    <r>
      <rPr>
        <sz val="9"/>
        <color theme="1"/>
        <rFont val="Arial"/>
        <charset val="134"/>
      </rPr>
      <t>V</t>
    </r>
    <r>
      <rPr>
        <sz val="9"/>
        <color theme="1"/>
        <rFont val="宋体"/>
        <charset val="134"/>
      </rPr>
      <t>型调节球阀</t>
    </r>
  </si>
  <si>
    <r>
      <rPr>
        <sz val="9"/>
        <color theme="1"/>
        <rFont val="宋体"/>
        <charset val="134"/>
      </rPr>
      <t>白水</t>
    </r>
  </si>
  <si>
    <t>0.1</t>
  </si>
  <si>
    <t>50</t>
  </si>
  <si>
    <t>SS304</t>
  </si>
  <si>
    <t>BS</t>
  </si>
  <si>
    <t>F</t>
  </si>
  <si>
    <t>DA</t>
  </si>
  <si>
    <t>PE</t>
  </si>
  <si>
    <t>l/min</t>
  </si>
  <si>
    <t>0.3</t>
  </si>
  <si>
    <t>4~20</t>
  </si>
  <si>
    <t>CECHK-06-1</t>
  </si>
  <si>
    <t>FCV-E310403</t>
  </si>
  <si>
    <t>FCV1-T310504</t>
  </si>
  <si>
    <t>BF</t>
  </si>
  <si>
    <t>FCV2-T310504</t>
  </si>
  <si>
    <t>FCV3-T310504</t>
  </si>
  <si>
    <t>QCV-P311002</t>
  </si>
  <si>
    <t>LCV-E410201</t>
  </si>
  <si>
    <t>QCV-P410302</t>
  </si>
  <si>
    <t>PCV-E410402</t>
  </si>
  <si>
    <r>
      <rPr>
        <sz val="9"/>
        <color theme="1"/>
        <rFont val="宋体"/>
        <charset val="134"/>
      </rPr>
      <t>浆</t>
    </r>
  </si>
  <si>
    <t>3.19</t>
  </si>
  <si>
    <t>LCV-T311401</t>
  </si>
  <si>
    <t>QCV-P311301</t>
  </si>
  <si>
    <t>FCV-E311704</t>
  </si>
  <si>
    <t>2.09</t>
  </si>
  <si>
    <t>0.30</t>
  </si>
  <si>
    <t>FCV-E311706</t>
  </si>
  <si>
    <t>2.99</t>
  </si>
  <si>
    <t>HCV-P311801</t>
  </si>
  <si>
    <t>2.0</t>
  </si>
  <si>
    <t>0.45</t>
  </si>
  <si>
    <t>FCV-E311904</t>
  </si>
  <si>
    <t>1.83</t>
  </si>
  <si>
    <t>0.40</t>
  </si>
  <si>
    <t>FCV-E311905</t>
  </si>
  <si>
    <t>2.28</t>
  </si>
  <si>
    <t>HCV-T312001</t>
  </si>
  <si>
    <r>
      <rPr>
        <sz val="9"/>
        <color theme="1"/>
        <rFont val="宋体"/>
        <charset val="134"/>
      </rPr>
      <t>清滤液</t>
    </r>
  </si>
  <si>
    <t>0.01</t>
  </si>
  <si>
    <t>30</t>
  </si>
  <si>
    <t>0.5</t>
  </si>
  <si>
    <t>HCV-E312505</t>
  </si>
  <si>
    <t>HCV-E312705</t>
  </si>
  <si>
    <t>FCV-E313004</t>
  </si>
  <si>
    <t>0.91</t>
  </si>
  <si>
    <t>0.2</t>
  </si>
  <si>
    <t>FCV-E313006</t>
  </si>
  <si>
    <t>1.3</t>
  </si>
  <si>
    <t>FCV-E313204</t>
  </si>
  <si>
    <t>0.76</t>
  </si>
  <si>
    <t>0.25</t>
  </si>
  <si>
    <t>FCV-E313206</t>
  </si>
  <si>
    <t>1.35</t>
  </si>
  <si>
    <t>FCV-E313404</t>
  </si>
  <si>
    <t>0.48</t>
  </si>
  <si>
    <t>FCV1-E313406</t>
  </si>
  <si>
    <t>1.26</t>
  </si>
  <si>
    <t>FCV2-E313406</t>
  </si>
  <si>
    <t>QCV-P313602</t>
  </si>
  <si>
    <t>0.29</t>
  </si>
  <si>
    <t>FCV-P313603</t>
  </si>
  <si>
    <r>
      <rPr>
        <sz val="9"/>
        <color rgb="FFFF0000"/>
        <rFont val="宋体"/>
        <charset val="134"/>
      </rPr>
      <t>气动</t>
    </r>
    <r>
      <rPr>
        <sz val="9"/>
        <color rgb="FFFF0000"/>
        <rFont val="Arial"/>
        <charset val="134"/>
      </rPr>
      <t>V</t>
    </r>
    <r>
      <rPr>
        <sz val="9"/>
        <color rgb="FFFF0000"/>
        <rFont val="宋体"/>
        <charset val="134"/>
      </rPr>
      <t>型调节球阀</t>
    </r>
  </si>
  <si>
    <t>浆</t>
  </si>
  <si>
    <t>3.5</t>
  </si>
  <si>
    <r>
      <rPr>
        <sz val="9"/>
        <color rgb="FFFF0000"/>
        <rFont val="宋体"/>
        <charset val="134"/>
      </rPr>
      <t>利旧、原</t>
    </r>
    <r>
      <rPr>
        <sz val="9"/>
        <color rgb="FFFF0000"/>
        <rFont val="Arial"/>
        <charset val="134"/>
      </rPr>
      <t>FCV-P143213</t>
    </r>
    <r>
      <rPr>
        <sz val="9"/>
        <color rgb="FFFF0000"/>
        <rFont val="宋体"/>
        <charset val="134"/>
      </rPr>
      <t>，不采购</t>
    </r>
  </si>
  <si>
    <t>FCV-P313608</t>
  </si>
  <si>
    <t>0.4</t>
  </si>
  <si>
    <t>FCV-P313609</t>
  </si>
  <si>
    <t>FCV-P313610</t>
  </si>
  <si>
    <t>FCV-P313611</t>
  </si>
  <si>
    <t>FCV-P313612</t>
  </si>
  <si>
    <t>LCV-E360302</t>
  </si>
  <si>
    <t>清滤液</t>
  </si>
  <si>
    <r>
      <rPr>
        <sz val="9"/>
        <color rgb="FFFF0000"/>
        <rFont val="宋体"/>
        <charset val="134"/>
      </rPr>
      <t>利旧，原LCV-</t>
    </r>
    <r>
      <rPr>
        <sz val="9"/>
        <color rgb="FFFF0000"/>
        <rFont val="Arial"/>
        <charset val="134"/>
      </rPr>
      <t>E160103</t>
    </r>
    <r>
      <rPr>
        <sz val="9"/>
        <color rgb="FFFF0000"/>
        <rFont val="宋体"/>
        <charset val="134"/>
      </rPr>
      <t>，不采购</t>
    </r>
  </si>
  <si>
    <t>LCV1-T360701</t>
  </si>
  <si>
    <r>
      <rPr>
        <sz val="9"/>
        <color theme="1"/>
        <rFont val="宋体"/>
        <charset val="134"/>
      </rPr>
      <t>清水</t>
    </r>
  </si>
  <si>
    <t>25</t>
  </si>
  <si>
    <t>LCV2-T360701</t>
  </si>
  <si>
    <t>注：</t>
  </si>
  <si>
    <r>
      <rPr>
        <b/>
        <sz val="9"/>
        <color theme="1"/>
        <rFont val="Arial"/>
        <charset val="134"/>
      </rPr>
      <t>1</t>
    </r>
    <r>
      <rPr>
        <b/>
        <sz val="9"/>
        <color theme="1"/>
        <rFont val="宋体"/>
        <charset val="134"/>
      </rPr>
      <t>、所有调节阀订货时带配对法兰，螺栓螺母、紧固件。</t>
    </r>
  </si>
  <si>
    <t xml:space="preserve"> 竣工图编制人:                             竣工图审查人：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</si>
</sst>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_ "/>
    <numFmt numFmtId="179" formatCode="0_);[Red]\(0\)"/>
    <numFmt numFmtId="180" formatCode="0.0_);[Red]\(0.0\)"/>
    <numFmt numFmtId="181" formatCode="0.000_ "/>
  </numFmts>
  <fonts count="52">
    <font>
      <sz val="12"/>
      <name val="Times New Roman"/>
      <charset val="134"/>
    </font>
    <font>
      <sz val="8"/>
      <name val="Times New Roman"/>
      <charset val="134"/>
    </font>
    <font>
      <sz val="8"/>
      <color rgb="FF7030A0"/>
      <name val="宋体"/>
      <charset val="134"/>
    </font>
    <font>
      <sz val="12"/>
      <color rgb="FF7030A0"/>
      <name val="Times New Roman"/>
      <charset val="134"/>
    </font>
    <font>
      <sz val="12"/>
      <color rgb="FFFF0000"/>
      <name val="Arial"/>
      <charset val="134"/>
    </font>
    <font>
      <sz val="12"/>
      <color rgb="FFFF0000"/>
      <name val="宋体"/>
      <charset val="134"/>
    </font>
    <font>
      <sz val="12"/>
      <color indexed="10"/>
      <name val="Arial"/>
      <charset val="134"/>
    </font>
    <font>
      <sz val="10"/>
      <name val="Arial"/>
      <charset val="134"/>
    </font>
    <font>
      <sz val="8"/>
      <name val="Arial"/>
      <charset val="134"/>
    </font>
    <font>
      <sz val="8"/>
      <color indexed="8"/>
      <name val="Arial"/>
      <charset val="134"/>
    </font>
    <font>
      <sz val="6"/>
      <color indexed="8"/>
      <name val="Arial"/>
      <charset val="134"/>
    </font>
    <font>
      <sz val="12"/>
      <color indexed="8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9"/>
      <color theme="1"/>
      <name val="Arial"/>
      <charset val="134"/>
    </font>
    <font>
      <b/>
      <sz val="9"/>
      <color theme="1"/>
      <name val="宋体"/>
      <charset val="134"/>
    </font>
    <font>
      <b/>
      <sz val="9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7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9"/>
      <color indexed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Calibri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sz val="8"/>
      <color indexed="8"/>
      <name val="宋体"/>
      <charset val="134"/>
    </font>
    <font>
      <sz val="9"/>
      <color theme="1"/>
      <name val="宋体"/>
      <charset val="134"/>
    </font>
    <font>
      <sz val="6"/>
      <color indexed="8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vertAlign val="superscript"/>
      <sz val="8"/>
      <color indexed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center"/>
    </xf>
    <xf numFmtId="0" fontId="22" fillId="7" borderId="4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46" applyNumberFormat="0" applyAlignment="0" applyProtection="0">
      <alignment vertical="center"/>
    </xf>
    <xf numFmtId="0" fontId="32" fillId="9" borderId="47" applyNumberFormat="0" applyAlignment="0" applyProtection="0">
      <alignment vertical="center"/>
    </xf>
    <xf numFmtId="0" fontId="33" fillId="9" borderId="46" applyNumberFormat="0" applyAlignment="0" applyProtection="0">
      <alignment vertical="center"/>
    </xf>
    <xf numFmtId="0" fontId="34" fillId="10" borderId="48" applyNumberFormat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6" fillId="0" borderId="50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/>
    <xf numFmtId="0" fontId="43" fillId="0" borderId="0"/>
    <xf numFmtId="0" fontId="0" fillId="0" borderId="0"/>
    <xf numFmtId="0" fontId="44" fillId="0" borderId="0"/>
    <xf numFmtId="0" fontId="45" fillId="0" borderId="0"/>
    <xf numFmtId="0" fontId="45" fillId="0" borderId="0"/>
  </cellStyleXfs>
  <cellXfs count="133">
    <xf numFmtId="0" fontId="0" fillId="0" borderId="0" xfId="0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9" fontId="3" fillId="2" borderId="0" xfId="0" applyNumberFormat="1" applyFont="1" applyFill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49" fontId="8" fillId="0" borderId="9" xfId="54" applyNumberFormat="1" applyFont="1" applyFill="1" applyBorder="1" applyAlignment="1">
      <alignment horizontal="center" vertical="center" wrapText="1" shrinkToFit="1"/>
    </xf>
    <xf numFmtId="49" fontId="9" fillId="0" borderId="10" xfId="0" applyNumberFormat="1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49" fontId="9" fillId="0" borderId="12" xfId="0" applyNumberFormat="1" applyFont="1" applyFill="1" applyBorder="1" applyAlignment="1">
      <alignment horizontal="center" vertical="center" shrinkToFit="1"/>
    </xf>
    <xf numFmtId="49" fontId="9" fillId="0" borderId="10" xfId="54" applyNumberFormat="1" applyFont="1" applyFill="1" applyBorder="1" applyAlignment="1">
      <alignment horizontal="center" vertical="center" shrinkToFit="1"/>
    </xf>
    <xf numFmtId="49" fontId="8" fillId="0" borderId="13" xfId="54" applyNumberFormat="1" applyFont="1" applyFill="1" applyBorder="1" applyAlignment="1">
      <alignment horizontal="center" vertical="center" wrapText="1" shrinkToFit="1"/>
    </xf>
    <xf numFmtId="49" fontId="9" fillId="0" borderId="14" xfId="54" applyNumberFormat="1" applyFont="1" applyFill="1" applyBorder="1" applyAlignment="1">
      <alignment horizontal="center" vertical="center" shrinkToFit="1"/>
    </xf>
    <xf numFmtId="49" fontId="10" fillId="0" borderId="15" xfId="54" applyNumberFormat="1" applyFont="1" applyFill="1" applyBorder="1" applyAlignment="1">
      <alignment horizontal="justify" vertical="center"/>
    </xf>
    <xf numFmtId="49" fontId="10" fillId="0" borderId="16" xfId="54" applyNumberFormat="1" applyFont="1" applyFill="1" applyBorder="1" applyAlignment="1">
      <alignment horizontal="justify" vertical="center"/>
    </xf>
    <xf numFmtId="49" fontId="9" fillId="0" borderId="15" xfId="54" applyNumberFormat="1" applyFont="1" applyFill="1" applyBorder="1" applyAlignment="1">
      <alignment horizontal="center" vertical="center" shrinkToFit="1"/>
    </xf>
    <xf numFmtId="49" fontId="8" fillId="0" borderId="13" xfId="54" applyNumberFormat="1" applyFont="1" applyFill="1" applyBorder="1" applyAlignment="1">
      <alignment vertical="center" wrapText="1" shrinkToFit="1"/>
    </xf>
    <xf numFmtId="49" fontId="9" fillId="0" borderId="17" xfId="54" applyNumberFormat="1" applyFont="1" applyFill="1" applyBorder="1" applyAlignment="1">
      <alignment horizontal="left" vertical="center" shrinkToFit="1"/>
    </xf>
    <xf numFmtId="49" fontId="11" fillId="0" borderId="17" xfId="0" applyNumberFormat="1" applyFont="1" applyFill="1" applyBorder="1" applyAlignment="1">
      <alignment horizontal="center" vertical="center" shrinkToFit="1"/>
    </xf>
    <xf numFmtId="49" fontId="9" fillId="0" borderId="18" xfId="54" applyNumberFormat="1" applyFont="1" applyFill="1" applyBorder="1" applyAlignment="1">
      <alignment horizontal="center" vertical="center" shrinkToFit="1"/>
    </xf>
    <xf numFmtId="49" fontId="9" fillId="0" borderId="19" xfId="54" applyNumberFormat="1" applyFont="1" applyFill="1" applyBorder="1" applyAlignment="1">
      <alignment horizontal="center" vertical="center" shrinkToFit="1"/>
    </xf>
    <xf numFmtId="49" fontId="9" fillId="0" borderId="20" xfId="54" applyNumberFormat="1" applyFont="1" applyFill="1" applyBorder="1" applyAlignment="1">
      <alignment horizontal="center" vertical="center" shrinkToFit="1"/>
    </xf>
    <xf numFmtId="49" fontId="12" fillId="0" borderId="21" xfId="54" applyNumberFormat="1" applyFont="1" applyFill="1" applyBorder="1" applyAlignment="1">
      <alignment horizontal="center" vertical="center" wrapText="1" shrinkToFit="1"/>
    </xf>
    <xf numFmtId="49" fontId="13" fillId="0" borderId="3" xfId="54" applyNumberFormat="1" applyFont="1" applyFill="1" applyBorder="1" applyAlignment="1">
      <alignment horizontal="center" vertical="center" shrinkToFit="1"/>
    </xf>
    <xf numFmtId="49" fontId="13" fillId="0" borderId="3" xfId="54" applyNumberFormat="1" applyFont="1" applyFill="1" applyBorder="1" applyAlignment="1">
      <alignment horizontal="justify" vertical="center"/>
    </xf>
    <xf numFmtId="49" fontId="13" fillId="0" borderId="4" xfId="54" applyNumberFormat="1" applyFont="1" applyFill="1" applyBorder="1" applyAlignment="1">
      <alignment horizontal="justify" vertical="center"/>
    </xf>
    <xf numFmtId="49" fontId="13" fillId="0" borderId="22" xfId="54" applyNumberFormat="1" applyFont="1" applyFill="1" applyBorder="1" applyAlignment="1">
      <alignment horizontal="justify" vertical="center"/>
    </xf>
    <xf numFmtId="49" fontId="13" fillId="0" borderId="4" xfId="54" applyNumberFormat="1" applyFont="1" applyFill="1" applyBorder="1" applyAlignment="1">
      <alignment horizontal="center" vertical="center" shrinkToFit="1"/>
    </xf>
    <xf numFmtId="176" fontId="14" fillId="0" borderId="23" xfId="54" applyNumberFormat="1" applyFont="1" applyFill="1" applyBorder="1" applyAlignment="1">
      <alignment horizontal="center" vertical="center"/>
    </xf>
    <xf numFmtId="0" fontId="14" fillId="0" borderId="7" xfId="54" applyNumberFormat="1" applyFont="1" applyFill="1" applyBorder="1" applyAlignment="1">
      <alignment horizontal="center" vertical="center"/>
    </xf>
    <xf numFmtId="0" fontId="15" fillId="4" borderId="8" xfId="0" applyNumberFormat="1" applyFont="1" applyFill="1" applyBorder="1" applyAlignment="1">
      <alignment horizontal="center" vertical="center" shrinkToFit="1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24" xfId="0" applyNumberFormat="1" applyFont="1" applyFill="1" applyBorder="1" applyAlignment="1">
      <alignment horizontal="center" vertical="center"/>
    </xf>
    <xf numFmtId="49" fontId="16" fillId="0" borderId="8" xfId="54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14" fillId="0" borderId="7" xfId="0" applyNumberFormat="1" applyFont="1" applyFill="1" applyBorder="1" applyAlignment="1">
      <alignment horizontal="left" vertical="center" shrinkToFit="1"/>
    </xf>
    <xf numFmtId="49" fontId="14" fillId="0" borderId="8" xfId="54" applyNumberFormat="1" applyFont="1" applyFill="1" applyBorder="1" applyAlignment="1">
      <alignment horizontal="center" vertical="center"/>
    </xf>
    <xf numFmtId="176" fontId="17" fillId="0" borderId="23" xfId="54" applyNumberFormat="1" applyFont="1" applyFill="1" applyBorder="1" applyAlignment="1">
      <alignment horizontal="center" vertical="center"/>
    </xf>
    <xf numFmtId="0" fontId="17" fillId="0" borderId="7" xfId="54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left" vertical="center" shrinkToFit="1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center" vertical="center"/>
    </xf>
    <xf numFmtId="49" fontId="18" fillId="0" borderId="8" xfId="54" applyNumberFormat="1" applyFont="1" applyFill="1" applyBorder="1" applyAlignment="1">
      <alignment horizontal="center" vertical="center"/>
    </xf>
    <xf numFmtId="0" fontId="14" fillId="0" borderId="7" xfId="54" applyNumberFormat="1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left" vertical="center" shrinkToFit="1"/>
    </xf>
    <xf numFmtId="176" fontId="14" fillId="0" borderId="25" xfId="54" applyNumberFormat="1" applyFont="1" applyFill="1" applyBorder="1" applyAlignment="1">
      <alignment horizontal="center" vertical="center"/>
    </xf>
    <xf numFmtId="0" fontId="14" fillId="0" borderId="26" xfId="54" applyNumberFormat="1" applyFont="1" applyFill="1" applyBorder="1" applyAlignment="1">
      <alignment horizontal="left" vertical="center"/>
    </xf>
    <xf numFmtId="49" fontId="16" fillId="0" borderId="27" xfId="54" applyNumberFormat="1" applyFont="1" applyFill="1" applyBorder="1" applyAlignment="1">
      <alignment vertical="center"/>
    </xf>
    <xf numFmtId="49" fontId="16" fillId="0" borderId="28" xfId="54" applyNumberFormat="1" applyFont="1" applyFill="1" applyBorder="1" applyAlignment="1">
      <alignment vertical="center"/>
    </xf>
    <xf numFmtId="0" fontId="19" fillId="5" borderId="29" xfId="0" applyFont="1" applyFill="1" applyBorder="1" applyAlignment="1" applyProtection="1">
      <alignment horizontal="left" vertical="center"/>
    </xf>
    <xf numFmtId="0" fontId="19" fillId="5" borderId="30" xfId="0" applyFont="1" applyFill="1" applyBorder="1" applyAlignment="1" applyProtection="1">
      <alignment horizontal="left" vertical="center"/>
    </xf>
    <xf numFmtId="49" fontId="9" fillId="0" borderId="11" xfId="54" applyNumberFormat="1" applyFont="1" applyFill="1" applyBorder="1" applyAlignment="1">
      <alignment horizontal="center" vertical="center" shrinkToFit="1"/>
    </xf>
    <xf numFmtId="49" fontId="9" fillId="0" borderId="12" xfId="54" applyNumberFormat="1" applyFont="1" applyFill="1" applyBorder="1" applyAlignment="1">
      <alignment horizontal="center" vertical="center" shrinkToFit="1"/>
    </xf>
    <xf numFmtId="49" fontId="20" fillId="0" borderId="31" xfId="54" applyNumberFormat="1" applyFont="1" applyFill="1" applyBorder="1" applyAlignment="1">
      <alignment horizontal="center" vertical="center" wrapText="1" shrinkToFit="1"/>
    </xf>
    <xf numFmtId="49" fontId="20" fillId="0" borderId="17" xfId="54" applyNumberFormat="1" applyFont="1" applyFill="1" applyBorder="1" applyAlignment="1">
      <alignment horizontal="center" vertical="center" wrapText="1" shrinkToFit="1"/>
    </xf>
    <xf numFmtId="49" fontId="9" fillId="0" borderId="17" xfId="3" applyNumberFormat="1" applyFont="1" applyFill="1" applyBorder="1" applyAlignment="1">
      <alignment horizontal="center" vertical="center" shrinkToFit="1"/>
    </xf>
    <xf numFmtId="49" fontId="9" fillId="0" borderId="17" xfId="54" applyNumberFormat="1" applyFont="1" applyFill="1" applyBorder="1" applyAlignment="1">
      <alignment horizontal="center" vertical="center" shrinkToFit="1"/>
    </xf>
    <xf numFmtId="49" fontId="8" fillId="0" borderId="17" xfId="54" applyNumberFormat="1" applyFont="1" applyFill="1" applyBorder="1" applyAlignment="1">
      <alignment horizontal="center" vertical="center" shrinkToFit="1"/>
    </xf>
    <xf numFmtId="49" fontId="12" fillId="0" borderId="3" xfId="54" applyNumberFormat="1" applyFont="1" applyFill="1" applyBorder="1" applyAlignment="1">
      <alignment horizontal="center" vertical="center" shrinkToFit="1"/>
    </xf>
    <xf numFmtId="177" fontId="16" fillId="0" borderId="7" xfId="54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 shrinkToFit="1"/>
    </xf>
    <xf numFmtId="49" fontId="16" fillId="0" borderId="7" xfId="54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 shrinkToFit="1"/>
    </xf>
    <xf numFmtId="178" fontId="16" fillId="0" borderId="7" xfId="0" applyNumberFormat="1" applyFont="1" applyFill="1" applyBorder="1" applyAlignment="1">
      <alignment horizontal="center" vertical="center" shrinkToFit="1"/>
    </xf>
    <xf numFmtId="49" fontId="14" fillId="0" borderId="7" xfId="0" applyNumberFormat="1" applyFont="1" applyFill="1" applyBorder="1" applyAlignment="1">
      <alignment horizontal="center" vertical="center" shrinkToFit="1"/>
    </xf>
    <xf numFmtId="177" fontId="14" fillId="0" borderId="7" xfId="54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 shrinkToFit="1"/>
    </xf>
    <xf numFmtId="49" fontId="14" fillId="0" borderId="7" xfId="54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shrinkToFit="1"/>
    </xf>
    <xf numFmtId="178" fontId="14" fillId="0" borderId="7" xfId="0" applyNumberFormat="1" applyFont="1" applyFill="1" applyBorder="1" applyAlignment="1">
      <alignment horizontal="center" vertical="center" shrinkToFit="1"/>
    </xf>
    <xf numFmtId="177" fontId="17" fillId="0" borderId="7" xfId="54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 shrinkToFit="1"/>
    </xf>
    <xf numFmtId="49" fontId="17" fillId="0" borderId="7" xfId="54" applyNumberFormat="1" applyFont="1" applyFill="1" applyBorder="1" applyAlignment="1">
      <alignment horizontal="center" vertical="center"/>
    </xf>
    <xf numFmtId="176" fontId="18" fillId="0" borderId="8" xfId="0" applyNumberFormat="1" applyFont="1" applyFill="1" applyBorder="1" applyAlignment="1">
      <alignment horizontal="center" vertical="center" shrinkToFit="1"/>
    </xf>
    <xf numFmtId="176" fontId="17" fillId="0" borderId="32" xfId="0" applyNumberFormat="1" applyFont="1" applyFill="1" applyBorder="1" applyAlignment="1">
      <alignment horizontal="center" vertical="center" shrinkToFit="1"/>
    </xf>
    <xf numFmtId="49" fontId="17" fillId="0" borderId="7" xfId="0" applyNumberFormat="1" applyFont="1" applyFill="1" applyBorder="1" applyAlignment="1">
      <alignment horizontal="center" vertical="center" shrinkToFit="1"/>
    </xf>
    <xf numFmtId="177" fontId="16" fillId="0" borderId="28" xfId="54" applyNumberFormat="1" applyFont="1" applyFill="1" applyBorder="1" applyAlignment="1">
      <alignment vertical="center"/>
    </xf>
    <xf numFmtId="49" fontId="16" fillId="0" borderId="26" xfId="0" applyNumberFormat="1" applyFont="1" applyFill="1" applyBorder="1" applyAlignment="1">
      <alignment horizontal="center" vertical="center" shrinkToFit="1"/>
    </xf>
    <xf numFmtId="176" fontId="14" fillId="0" borderId="26" xfId="0" applyNumberFormat="1" applyFont="1" applyFill="1" applyBorder="1" applyAlignment="1">
      <alignment horizontal="center" vertical="center" shrinkToFit="1"/>
    </xf>
    <xf numFmtId="178" fontId="14" fillId="0" borderId="26" xfId="0" applyNumberFormat="1" applyFont="1" applyFill="1" applyBorder="1" applyAlignment="1">
      <alignment horizontal="center" vertical="center" shrinkToFit="1"/>
    </xf>
    <xf numFmtId="49" fontId="14" fillId="0" borderId="26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6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49" fontId="9" fillId="0" borderId="31" xfId="54" applyNumberFormat="1" applyFont="1" applyFill="1" applyBorder="1" applyAlignment="1">
      <alignment horizontal="center" vertical="center" shrinkToFit="1"/>
    </xf>
    <xf numFmtId="49" fontId="9" fillId="0" borderId="17" xfId="54" applyNumberFormat="1" applyFont="1" applyFill="1" applyBorder="1" applyAlignment="1">
      <alignment horizontal="center" vertical="center"/>
    </xf>
    <xf numFmtId="179" fontId="14" fillId="0" borderId="7" xfId="0" applyNumberFormat="1" applyFont="1" applyFill="1" applyBorder="1" applyAlignment="1">
      <alignment horizontal="center" vertical="center" shrinkToFit="1"/>
    </xf>
    <xf numFmtId="176" fontId="14" fillId="6" borderId="7" xfId="0" applyNumberFormat="1" applyFont="1" applyFill="1" applyBorder="1" applyAlignment="1">
      <alignment horizontal="center" vertical="center" shrinkToFit="1"/>
    </xf>
    <xf numFmtId="180" fontId="14" fillId="0" borderId="7" xfId="0" applyNumberFormat="1" applyFont="1" applyFill="1" applyBorder="1" applyAlignment="1">
      <alignment horizontal="center" vertical="center" shrinkToFit="1"/>
    </xf>
    <xf numFmtId="179" fontId="14" fillId="0" borderId="33" xfId="0" applyNumberFormat="1" applyFont="1" applyFill="1" applyBorder="1" applyAlignment="1">
      <alignment horizontal="center" vertical="center" shrinkToFit="1"/>
    </xf>
    <xf numFmtId="179" fontId="14" fillId="0" borderId="34" xfId="0" applyNumberFormat="1" applyFont="1" applyFill="1" applyBorder="1" applyAlignment="1">
      <alignment horizontal="center" vertical="center" shrinkToFit="1"/>
    </xf>
    <xf numFmtId="179" fontId="14" fillId="0" borderId="26" xfId="0" applyNumberFormat="1" applyFont="1" applyFill="1" applyBorder="1" applyAlignment="1">
      <alignment horizontal="center" vertical="center" shrinkToFit="1"/>
    </xf>
    <xf numFmtId="0" fontId="0" fillId="0" borderId="3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35" xfId="0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 applyProtection="1">
      <alignment vertical="center"/>
      <protection locked="0"/>
    </xf>
    <xf numFmtId="49" fontId="9" fillId="0" borderId="31" xfId="54" applyNumberFormat="1" applyFont="1" applyFill="1" applyBorder="1" applyAlignment="1">
      <alignment horizontal="left" vertical="center" shrinkToFit="1"/>
    </xf>
    <xf numFmtId="49" fontId="9" fillId="0" borderId="36" xfId="54" applyNumberFormat="1" applyFont="1" applyFill="1" applyBorder="1" applyAlignment="1">
      <alignment horizontal="left" vertical="center" shrinkToFit="1"/>
    </xf>
    <xf numFmtId="49" fontId="9" fillId="0" borderId="31" xfId="0" applyNumberFormat="1" applyFont="1" applyFill="1" applyBorder="1" applyAlignment="1">
      <alignment horizontal="center" vertical="center" wrapText="1"/>
    </xf>
    <xf numFmtId="49" fontId="9" fillId="0" borderId="37" xfId="54" applyNumberFormat="1" applyFont="1" applyFill="1" applyBorder="1" applyAlignment="1">
      <alignment horizontal="center" vertical="center" shrinkToFit="1"/>
    </xf>
    <xf numFmtId="49" fontId="9" fillId="0" borderId="14" xfId="54" applyNumberFormat="1" applyFont="1" applyFill="1" applyBorder="1" applyAlignment="1">
      <alignment horizontal="left" vertical="center" shrinkToFit="1"/>
    </xf>
    <xf numFmtId="49" fontId="9" fillId="0" borderId="38" xfId="54" applyNumberFormat="1" applyFont="1" applyFill="1" applyBorder="1" applyAlignment="1">
      <alignment horizontal="left" vertical="center" shrinkToFi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9" fillId="0" borderId="39" xfId="54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0" xfId="54" applyNumberFormat="1" applyFont="1" applyFill="1" applyBorder="1" applyAlignment="1">
      <alignment horizontal="center" vertical="center" shrinkToFit="1"/>
    </xf>
    <xf numFmtId="0" fontId="14" fillId="0" borderId="41" xfId="0" applyNumberFormat="1" applyFont="1" applyFill="1" applyBorder="1" applyAlignment="1">
      <alignment horizontal="center" vertical="center"/>
    </xf>
    <xf numFmtId="181" fontId="14" fillId="0" borderId="7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>
      <alignment horizontal="center" vertical="center" shrinkToFit="1"/>
    </xf>
    <xf numFmtId="0" fontId="14" fillId="0" borderId="40" xfId="0" applyNumberFormat="1" applyFont="1" applyFill="1" applyBorder="1" applyAlignment="1">
      <alignment horizontal="center" vertical="center"/>
    </xf>
    <xf numFmtId="176" fontId="17" fillId="0" borderId="24" xfId="0" applyNumberFormat="1" applyFont="1" applyFill="1" applyBorder="1" applyAlignment="1">
      <alignment horizontal="center" vertical="center" shrinkToFit="1"/>
    </xf>
    <xf numFmtId="0" fontId="14" fillId="0" borderId="42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49" fontId="9" fillId="0" borderId="0" xfId="54" applyNumberFormat="1" applyFont="1" applyFill="1" applyBorder="1" applyAlignment="1">
      <alignment horizontal="center" vertical="center" shrinkToFit="1"/>
    </xf>
    <xf numFmtId="49" fontId="13" fillId="0" borderId="0" xfId="54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" xfId="50"/>
    <cellStyle name="常规 3" xfId="51"/>
    <cellStyle name="常规 4" xfId="52"/>
    <cellStyle name="常规 5" xfId="53"/>
    <cellStyle name="常规_IO_L_04" xfId="54"/>
    <cellStyle name="样式 1" xfId="55"/>
    <cellStyle name="样式 1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</xdr:colOff>
          <xdr:row>2</xdr:row>
          <xdr:rowOff>47625</xdr:rowOff>
        </xdr:from>
        <xdr:to>
          <xdr:col>31</xdr:col>
          <xdr:colOff>129809</xdr:colOff>
          <xdr:row>7</xdr:row>
          <xdr:rowOff>17145</xdr:rowOff>
        </xdr:to>
        <xdr:pic>
          <xdr:nvPicPr>
            <xdr:cNvPr id="77019" name="图片 17"/>
            <xdr:cNvPicPr>
              <a:picLocks noChangeArrowheads="1"/>
              <a:extLst>
                <a:ext uri="{84589F7E-364E-4C9E-8A38-B11213B215E9}">
                  <a14:cameraTool cellRange="#REF!" spid="_x0000_s86016"/>
                </a:ext>
              </a:extLst>
            </xdr:cNvPicPr>
          </xdr:nvPicPr>
          <xdr:blipFill>
            <a:blip r:embed="rId1"/>
            <a:srcRect/>
            <a:stretch>
              <a:fillRect/>
            </a:stretch>
          </xdr:blipFill>
          <xdr:spPr>
            <a:xfrm>
              <a:off x="1455420" y="472440"/>
              <a:ext cx="9883140" cy="124587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45720</xdr:colOff>
      <xdr:row>2</xdr:row>
      <xdr:rowOff>160020</xdr:rowOff>
    </xdr:from>
    <xdr:to>
      <xdr:col>3</xdr:col>
      <xdr:colOff>946589</xdr:colOff>
      <xdr:row>6</xdr:row>
      <xdr:rowOff>182880</xdr:rowOff>
    </xdr:to>
    <xdr:pic>
      <xdr:nvPicPr>
        <xdr:cNvPr id="77020" name="图片 8"/>
        <xdr:cNvPicPr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3520" y="584835"/>
          <a:ext cx="115189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2"/>
  <sheetViews>
    <sheetView tabSelected="1" view="pageBreakPreview" zoomScalePageLayoutView="145" zoomScaleNormal="100" showWhiteSpace="0" workbookViewId="0">
      <selection activeCell="I12" sqref="I12"/>
    </sheetView>
  </sheetViews>
  <sheetFormatPr defaultColWidth="8.7" defaultRowHeight="15.75"/>
  <cols>
    <col min="1" max="1" width="9.5" style="1" customWidth="1"/>
    <col min="2" max="2" width="9.5" style="2" customWidth="1"/>
    <col min="3" max="3" width="3.3" style="3" customWidth="1"/>
    <col min="4" max="4" width="12.8" style="4" customWidth="1"/>
    <col min="5" max="5" width="11.5" style="4" customWidth="1"/>
    <col min="6" max="6" width="2.3" style="4" customWidth="1"/>
    <col min="7" max="7" width="2.8" style="5" customWidth="1"/>
    <col min="8" max="8" width="4.7" style="5" customWidth="1"/>
    <col min="9" max="9" width="3.9" style="5" customWidth="1"/>
    <col min="10" max="10" width="3.4" style="5" customWidth="1"/>
    <col min="11" max="11" width="3.7" style="5" customWidth="1"/>
    <col min="12" max="12" width="2.7" style="5" customWidth="1"/>
    <col min="13" max="13" width="3.5" style="5" customWidth="1"/>
    <col min="14" max="14" width="3.7" style="5" customWidth="1"/>
    <col min="15" max="15" width="4.7" style="5" customWidth="1"/>
    <col min="16" max="16" width="4.2" style="5" customWidth="1"/>
    <col min="17" max="17" width="3.6" style="5" customWidth="1"/>
    <col min="18" max="18" width="3.9" style="5" customWidth="1"/>
    <col min="19" max="19" width="4.1" style="5" customWidth="1"/>
    <col min="20" max="20" width="4.4" style="5" customWidth="1"/>
    <col min="21" max="21" width="4.2" style="5" customWidth="1"/>
    <col min="22" max="22" width="4.1" style="5" customWidth="1"/>
    <col min="23" max="23" width="4.2" style="5" customWidth="1"/>
    <col min="24" max="24" width="4.9" style="5" customWidth="1"/>
    <col min="25" max="25" width="4.8" style="5" customWidth="1"/>
    <col min="26" max="26" width="3.5" style="5" customWidth="1"/>
    <col min="27" max="29" width="3.7" style="5" customWidth="1"/>
    <col min="30" max="30" width="5.6" style="5" customWidth="1"/>
    <col min="31" max="31" width="2.5" style="6" customWidth="1"/>
    <col min="32" max="32" width="2.8" style="5" customWidth="1"/>
    <col min="33" max="33" width="7.4" style="5" customWidth="1"/>
    <col min="34" max="54" width="9" style="5" customWidth="1"/>
    <col min="55" max="16384" width="8.7" style="5"/>
  </cols>
  <sheetData>
    <row r="1" ht="16.95" customHeight="1" spans="1:33">
      <c r="A1" s="7"/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8"/>
      <c r="AF1" s="96"/>
      <c r="AG1" s="96"/>
    </row>
    <row r="2" ht="16.5" spans="2:33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8"/>
      <c r="AF2" s="96"/>
      <c r="AG2" s="96"/>
    </row>
    <row r="3" ht="20.1" customHeight="1" spans="1:33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109"/>
      <c r="AF3" s="110"/>
      <c r="AG3" s="96"/>
    </row>
    <row r="4" ht="20.1" customHeight="1" spans="1:33">
      <c r="A4" s="17"/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8"/>
      <c r="R4" s="98"/>
      <c r="S4" s="98"/>
      <c r="T4" s="96"/>
      <c r="U4" s="96"/>
      <c r="V4" s="96"/>
      <c r="W4" s="96"/>
      <c r="X4" s="96"/>
      <c r="Y4" s="96"/>
      <c r="Z4" s="96"/>
      <c r="AA4" s="98"/>
      <c r="AB4" s="98"/>
      <c r="AC4" s="96"/>
      <c r="AD4" s="96"/>
      <c r="AE4" s="108"/>
      <c r="AF4" s="111"/>
      <c r="AG4" s="96"/>
    </row>
    <row r="5" ht="20.1" customHeight="1" spans="1:33">
      <c r="A5" s="17"/>
      <c r="B5" s="18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108"/>
      <c r="AF5" s="111"/>
      <c r="AG5" s="96"/>
    </row>
    <row r="6" ht="20.1" customHeight="1" spans="1:33">
      <c r="A6" s="17"/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108"/>
      <c r="AF6" s="111"/>
      <c r="AG6" s="96"/>
    </row>
    <row r="7" ht="20.1" customHeight="1" spans="1:33">
      <c r="A7" s="17"/>
      <c r="B7" s="18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08"/>
      <c r="AF7" s="111"/>
      <c r="AG7" s="96"/>
    </row>
    <row r="8" ht="18" customHeight="1" spans="1:33">
      <c r="A8" s="17"/>
      <c r="B8" s="18"/>
      <c r="C8" s="21" t="s">
        <v>0</v>
      </c>
      <c r="D8" s="22" t="s">
        <v>1</v>
      </c>
      <c r="E8" s="23"/>
      <c r="F8" s="23"/>
      <c r="G8" s="24"/>
      <c r="H8" s="25" t="s">
        <v>2</v>
      </c>
      <c r="I8" s="66"/>
      <c r="J8" s="66"/>
      <c r="K8" s="66"/>
      <c r="L8" s="67"/>
      <c r="M8" s="25" t="s">
        <v>3</v>
      </c>
      <c r="N8" s="66"/>
      <c r="O8" s="67"/>
      <c r="P8" s="68" t="s">
        <v>4</v>
      </c>
      <c r="Q8" s="25" t="s">
        <v>5</v>
      </c>
      <c r="R8" s="66"/>
      <c r="S8" s="66"/>
      <c r="T8" s="67"/>
      <c r="U8" s="99" t="s">
        <v>6</v>
      </c>
      <c r="V8" s="99" t="s">
        <v>7</v>
      </c>
      <c r="W8" s="25" t="s">
        <v>8</v>
      </c>
      <c r="X8" s="66"/>
      <c r="Y8" s="66"/>
      <c r="Z8" s="67"/>
      <c r="AA8" s="112" t="s">
        <v>9</v>
      </c>
      <c r="AB8" s="113" t="s">
        <v>10</v>
      </c>
      <c r="AC8" s="112" t="s">
        <v>11</v>
      </c>
      <c r="AD8" s="114" t="s">
        <v>12</v>
      </c>
      <c r="AE8" s="99" t="s">
        <v>13</v>
      </c>
      <c r="AF8" s="115" t="s">
        <v>14</v>
      </c>
      <c r="AG8" s="130"/>
    </row>
    <row r="9" ht="18" customHeight="1" spans="1:33">
      <c r="A9" s="17"/>
      <c r="B9" s="18"/>
      <c r="C9" s="26"/>
      <c r="D9" s="27" t="s">
        <v>15</v>
      </c>
      <c r="E9" s="27" t="s">
        <v>16</v>
      </c>
      <c r="F9" s="28" t="s">
        <v>17</v>
      </c>
      <c r="G9" s="29"/>
      <c r="H9" s="30" t="s">
        <v>18</v>
      </c>
      <c r="I9" s="27" t="s">
        <v>19</v>
      </c>
      <c r="J9" s="27" t="s">
        <v>20</v>
      </c>
      <c r="K9" s="27" t="s">
        <v>21</v>
      </c>
      <c r="L9" s="27" t="s">
        <v>22</v>
      </c>
      <c r="M9" s="27" t="s">
        <v>23</v>
      </c>
      <c r="N9" s="27" t="s">
        <v>24</v>
      </c>
      <c r="O9" s="27" t="s">
        <v>25</v>
      </c>
      <c r="P9" s="69"/>
      <c r="Q9" s="27" t="s">
        <v>26</v>
      </c>
      <c r="R9" s="27" t="s">
        <v>27</v>
      </c>
      <c r="S9" s="27" t="s">
        <v>23</v>
      </c>
      <c r="T9" s="27" t="s">
        <v>24</v>
      </c>
      <c r="U9" s="71" t="s">
        <v>26</v>
      </c>
      <c r="V9" s="71" t="s">
        <v>26</v>
      </c>
      <c r="W9" s="27" t="s">
        <v>28</v>
      </c>
      <c r="X9" s="27" t="s">
        <v>29</v>
      </c>
      <c r="Y9" s="27" t="s">
        <v>30</v>
      </c>
      <c r="Z9" s="116" t="s">
        <v>31</v>
      </c>
      <c r="AA9" s="32" t="s">
        <v>24</v>
      </c>
      <c r="AB9" s="117"/>
      <c r="AC9" s="32"/>
      <c r="AD9" s="118"/>
      <c r="AE9" s="71"/>
      <c r="AF9" s="119"/>
      <c r="AG9" s="130"/>
    </row>
    <row r="10" ht="18" customHeight="1" spans="1:33">
      <c r="A10" s="17"/>
      <c r="B10" s="18"/>
      <c r="C10" s="31"/>
      <c r="D10" s="32"/>
      <c r="E10" s="33"/>
      <c r="F10" s="34"/>
      <c r="G10" s="35"/>
      <c r="H10" s="36"/>
      <c r="I10" s="70" t="s">
        <v>32</v>
      </c>
      <c r="J10" s="71" t="s">
        <v>33</v>
      </c>
      <c r="K10" s="71" t="s">
        <v>34</v>
      </c>
      <c r="L10" s="71" t="s">
        <v>35</v>
      </c>
      <c r="M10" s="71" t="s">
        <v>36</v>
      </c>
      <c r="N10" s="71" t="s">
        <v>37</v>
      </c>
      <c r="O10" s="71"/>
      <c r="P10" s="72" t="s">
        <v>37</v>
      </c>
      <c r="Q10" s="71" t="s">
        <v>38</v>
      </c>
      <c r="R10" s="100" t="s">
        <v>39</v>
      </c>
      <c r="S10" s="71" t="s">
        <v>36</v>
      </c>
      <c r="T10" s="71" t="s">
        <v>37</v>
      </c>
      <c r="U10" s="71" t="s">
        <v>40</v>
      </c>
      <c r="V10" s="71" t="s">
        <v>41</v>
      </c>
      <c r="W10" s="71"/>
      <c r="X10" s="71"/>
      <c r="Y10" s="71"/>
      <c r="Z10" s="71"/>
      <c r="AA10" s="71" t="s">
        <v>37</v>
      </c>
      <c r="AB10" s="71" t="s">
        <v>37</v>
      </c>
      <c r="AC10" s="71" t="s">
        <v>42</v>
      </c>
      <c r="AD10" s="118"/>
      <c r="AE10" s="71"/>
      <c r="AF10" s="119"/>
      <c r="AG10" s="130"/>
    </row>
    <row r="11" ht="24" customHeight="1" spans="1:33">
      <c r="A11" s="17"/>
      <c r="B11" s="18"/>
      <c r="C11" s="37" t="s">
        <v>43</v>
      </c>
      <c r="D11" s="38" t="s">
        <v>44</v>
      </c>
      <c r="E11" s="39" t="s">
        <v>45</v>
      </c>
      <c r="F11" s="40" t="s">
        <v>46</v>
      </c>
      <c r="G11" s="41"/>
      <c r="H11" s="42" t="s">
        <v>47</v>
      </c>
      <c r="I11" s="38" t="s">
        <v>48</v>
      </c>
      <c r="J11" s="39" t="s">
        <v>49</v>
      </c>
      <c r="K11" s="38" t="s">
        <v>50</v>
      </c>
      <c r="L11" s="38" t="s">
        <v>51</v>
      </c>
      <c r="M11" s="38" t="s">
        <v>52</v>
      </c>
      <c r="N11" s="38" t="s">
        <v>53</v>
      </c>
      <c r="O11" s="38" t="s">
        <v>54</v>
      </c>
      <c r="P11" s="73" t="s">
        <v>55</v>
      </c>
      <c r="Q11" s="38" t="s">
        <v>56</v>
      </c>
      <c r="R11" s="38" t="s">
        <v>57</v>
      </c>
      <c r="S11" s="38" t="s">
        <v>52</v>
      </c>
      <c r="T11" s="38" t="s">
        <v>53</v>
      </c>
      <c r="U11" s="38" t="s">
        <v>56</v>
      </c>
      <c r="V11" s="38" t="s">
        <v>56</v>
      </c>
      <c r="W11" s="38" t="s">
        <v>58</v>
      </c>
      <c r="X11" s="38" t="s">
        <v>59</v>
      </c>
      <c r="Y11" s="38" t="s">
        <v>60</v>
      </c>
      <c r="Z11" s="38" t="s">
        <v>61</v>
      </c>
      <c r="AA11" s="38" t="s">
        <v>62</v>
      </c>
      <c r="AB11" s="38" t="s">
        <v>63</v>
      </c>
      <c r="AC11" s="38" t="s">
        <v>64</v>
      </c>
      <c r="AD11" s="120" t="s">
        <v>65</v>
      </c>
      <c r="AE11" s="38" t="s">
        <v>66</v>
      </c>
      <c r="AF11" s="121" t="s">
        <v>67</v>
      </c>
      <c r="AG11" s="131"/>
    </row>
    <row r="12" ht="18" customHeight="1" spans="1:33">
      <c r="A12" s="17"/>
      <c r="B12" s="18"/>
      <c r="C12" s="43"/>
      <c r="D12" s="44"/>
      <c r="E12" s="45" t="s">
        <v>68</v>
      </c>
      <c r="F12" s="46"/>
      <c r="G12" s="47"/>
      <c r="H12" s="48"/>
      <c r="I12" s="74"/>
      <c r="J12" s="75"/>
      <c r="K12" s="76"/>
      <c r="L12" s="75"/>
      <c r="M12" s="77"/>
      <c r="N12" s="78"/>
      <c r="O12" s="79"/>
      <c r="P12" s="79"/>
      <c r="Q12" s="79"/>
      <c r="R12" s="79"/>
      <c r="S12" s="79"/>
      <c r="T12" s="84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122"/>
      <c r="AG12" s="132"/>
    </row>
    <row r="13" ht="18" customHeight="1" spans="1:33">
      <c r="A13" s="49"/>
      <c r="B13" s="18"/>
      <c r="C13" s="43">
        <f>C12+1</f>
        <v>1</v>
      </c>
      <c r="D13" s="44" t="s">
        <v>69</v>
      </c>
      <c r="E13" s="50" t="s">
        <v>70</v>
      </c>
      <c r="F13" s="46"/>
      <c r="G13" s="47"/>
      <c r="H13" s="51" t="s">
        <v>71</v>
      </c>
      <c r="I13" s="80" t="s">
        <v>72</v>
      </c>
      <c r="J13" s="81"/>
      <c r="K13" s="82" t="s">
        <v>73</v>
      </c>
      <c r="L13" s="79"/>
      <c r="M13" s="83">
        <v>250</v>
      </c>
      <c r="N13" s="84">
        <v>1</v>
      </c>
      <c r="O13" s="79" t="s">
        <v>74</v>
      </c>
      <c r="P13" s="79">
        <f>AA13+0.2</f>
        <v>0.5</v>
      </c>
      <c r="Q13" s="79" t="s">
        <v>75</v>
      </c>
      <c r="R13" s="79" t="s">
        <v>76</v>
      </c>
      <c r="S13" s="83">
        <v>250</v>
      </c>
      <c r="T13" s="84">
        <v>1.6</v>
      </c>
      <c r="U13" s="79" t="s">
        <v>77</v>
      </c>
      <c r="V13" s="79" t="s">
        <v>78</v>
      </c>
      <c r="W13" s="101">
        <v>0</v>
      </c>
      <c r="X13" s="101">
        <v>7000</v>
      </c>
      <c r="Y13" s="101">
        <f t="shared" ref="Y13:Y20" si="0">X13*1.2</f>
        <v>8400</v>
      </c>
      <c r="Z13" s="79" t="s">
        <v>79</v>
      </c>
      <c r="AA13" s="79" t="s">
        <v>80</v>
      </c>
      <c r="AB13" s="123">
        <f t="shared" ref="AB13:AB16" si="1">AA13*0.1</f>
        <v>0.03</v>
      </c>
      <c r="AC13" s="79" t="s">
        <v>81</v>
      </c>
      <c r="AD13" s="79" t="s">
        <v>82</v>
      </c>
      <c r="AE13" s="79"/>
      <c r="AF13" s="122"/>
      <c r="AG13" s="132"/>
    </row>
    <row r="14" ht="18" customHeight="1" spans="1:33">
      <c r="A14" s="49"/>
      <c r="B14" s="18"/>
      <c r="C14" s="43">
        <f t="shared" ref="C14:C48" si="2">C13+1</f>
        <v>2</v>
      </c>
      <c r="D14" s="44" t="s">
        <v>83</v>
      </c>
      <c r="E14" s="50" t="s">
        <v>70</v>
      </c>
      <c r="F14" s="46"/>
      <c r="G14" s="47"/>
      <c r="H14" s="51" t="s">
        <v>71</v>
      </c>
      <c r="I14" s="80" t="s">
        <v>72</v>
      </c>
      <c r="J14" s="81"/>
      <c r="K14" s="82" t="s">
        <v>73</v>
      </c>
      <c r="L14" s="79"/>
      <c r="M14" s="83">
        <v>250</v>
      </c>
      <c r="N14" s="84">
        <v>1</v>
      </c>
      <c r="O14" s="79" t="s">
        <v>74</v>
      </c>
      <c r="P14" s="79">
        <f t="shared" ref="P14:P48" si="3">AA14+0.2</f>
        <v>0.5</v>
      </c>
      <c r="Q14" s="79" t="s">
        <v>75</v>
      </c>
      <c r="R14" s="79" t="s">
        <v>76</v>
      </c>
      <c r="S14" s="83">
        <v>250</v>
      </c>
      <c r="T14" s="84">
        <v>1.6</v>
      </c>
      <c r="U14" s="79" t="s">
        <v>77</v>
      </c>
      <c r="V14" s="79" t="s">
        <v>78</v>
      </c>
      <c r="W14" s="101">
        <v>0</v>
      </c>
      <c r="X14" s="101">
        <v>7000</v>
      </c>
      <c r="Y14" s="101">
        <f t="shared" si="0"/>
        <v>8400</v>
      </c>
      <c r="Z14" s="79" t="s">
        <v>79</v>
      </c>
      <c r="AA14" s="79" t="s">
        <v>80</v>
      </c>
      <c r="AB14" s="123">
        <f t="shared" si="1"/>
        <v>0.03</v>
      </c>
      <c r="AC14" s="79" t="s">
        <v>81</v>
      </c>
      <c r="AD14" s="79" t="s">
        <v>82</v>
      </c>
      <c r="AE14" s="79"/>
      <c r="AF14" s="122"/>
      <c r="AG14" s="132"/>
    </row>
    <row r="15" ht="18" customHeight="1" spans="1:33">
      <c r="A15" s="49"/>
      <c r="B15" s="18"/>
      <c r="C15" s="43">
        <f t="shared" si="2"/>
        <v>3</v>
      </c>
      <c r="D15" s="44" t="s">
        <v>84</v>
      </c>
      <c r="E15" s="50" t="s">
        <v>70</v>
      </c>
      <c r="F15" s="46"/>
      <c r="G15" s="47"/>
      <c r="H15" s="51" t="s">
        <v>71</v>
      </c>
      <c r="I15" s="80" t="s">
        <v>72</v>
      </c>
      <c r="J15" s="81"/>
      <c r="K15" s="82" t="s">
        <v>73</v>
      </c>
      <c r="L15" s="79"/>
      <c r="M15" s="83">
        <v>125</v>
      </c>
      <c r="N15" s="84">
        <v>1</v>
      </c>
      <c r="O15" s="79" t="s">
        <v>74</v>
      </c>
      <c r="P15" s="79">
        <f t="shared" si="3"/>
        <v>0.5</v>
      </c>
      <c r="Q15" s="79" t="s">
        <v>75</v>
      </c>
      <c r="R15" s="79" t="s">
        <v>85</v>
      </c>
      <c r="S15" s="102">
        <v>100</v>
      </c>
      <c r="T15" s="84">
        <v>1.6</v>
      </c>
      <c r="U15" s="79" t="s">
        <v>77</v>
      </c>
      <c r="V15" s="79" t="s">
        <v>78</v>
      </c>
      <c r="W15" s="101">
        <v>0</v>
      </c>
      <c r="X15" s="103">
        <v>1166.5</v>
      </c>
      <c r="Y15" s="101">
        <f t="shared" si="0"/>
        <v>1399.8</v>
      </c>
      <c r="Z15" s="79" t="s">
        <v>79</v>
      </c>
      <c r="AA15" s="79" t="s">
        <v>80</v>
      </c>
      <c r="AB15" s="123">
        <f t="shared" si="1"/>
        <v>0.03</v>
      </c>
      <c r="AC15" s="79" t="s">
        <v>81</v>
      </c>
      <c r="AD15" s="79" t="s">
        <v>82</v>
      </c>
      <c r="AE15" s="79"/>
      <c r="AF15" s="122"/>
      <c r="AG15" s="132"/>
    </row>
    <row r="16" ht="18" customHeight="1" spans="1:33">
      <c r="A16" s="49"/>
      <c r="B16" s="18"/>
      <c r="C16" s="43">
        <f t="shared" si="2"/>
        <v>4</v>
      </c>
      <c r="D16" s="44" t="s">
        <v>86</v>
      </c>
      <c r="E16" s="50" t="s">
        <v>70</v>
      </c>
      <c r="F16" s="46"/>
      <c r="G16" s="47"/>
      <c r="H16" s="51" t="s">
        <v>71</v>
      </c>
      <c r="I16" s="80" t="s">
        <v>72</v>
      </c>
      <c r="J16" s="81"/>
      <c r="K16" s="82" t="s">
        <v>73</v>
      </c>
      <c r="L16" s="79"/>
      <c r="M16" s="83">
        <v>125</v>
      </c>
      <c r="N16" s="84">
        <v>1</v>
      </c>
      <c r="O16" s="79" t="s">
        <v>74</v>
      </c>
      <c r="P16" s="79">
        <f t="shared" si="3"/>
        <v>0.5</v>
      </c>
      <c r="Q16" s="79" t="s">
        <v>75</v>
      </c>
      <c r="R16" s="79" t="s">
        <v>85</v>
      </c>
      <c r="S16" s="102">
        <v>100</v>
      </c>
      <c r="T16" s="84">
        <v>1.6</v>
      </c>
      <c r="U16" s="79" t="s">
        <v>77</v>
      </c>
      <c r="V16" s="79" t="s">
        <v>78</v>
      </c>
      <c r="W16" s="101">
        <v>0</v>
      </c>
      <c r="X16" s="103">
        <v>1166.5</v>
      </c>
      <c r="Y16" s="101">
        <f t="shared" si="0"/>
        <v>1399.8</v>
      </c>
      <c r="Z16" s="79" t="s">
        <v>79</v>
      </c>
      <c r="AA16" s="79" t="s">
        <v>80</v>
      </c>
      <c r="AB16" s="123">
        <f t="shared" si="1"/>
        <v>0.03</v>
      </c>
      <c r="AC16" s="79" t="s">
        <v>81</v>
      </c>
      <c r="AD16" s="79" t="s">
        <v>82</v>
      </c>
      <c r="AE16" s="79"/>
      <c r="AF16" s="122"/>
      <c r="AG16" s="132"/>
    </row>
    <row r="17" ht="18" customHeight="1" spans="1:33">
      <c r="A17" s="49"/>
      <c r="B17" s="18"/>
      <c r="C17" s="43">
        <f t="shared" si="2"/>
        <v>5</v>
      </c>
      <c r="D17" s="44" t="s">
        <v>87</v>
      </c>
      <c r="E17" s="50" t="s">
        <v>70</v>
      </c>
      <c r="F17" s="46"/>
      <c r="G17" s="47"/>
      <c r="H17" s="51" t="s">
        <v>71</v>
      </c>
      <c r="I17" s="80" t="s">
        <v>72</v>
      </c>
      <c r="J17" s="81"/>
      <c r="K17" s="82" t="s">
        <v>73</v>
      </c>
      <c r="L17" s="79"/>
      <c r="M17" s="83">
        <v>250</v>
      </c>
      <c r="N17" s="84">
        <v>1</v>
      </c>
      <c r="O17" s="79" t="s">
        <v>74</v>
      </c>
      <c r="P17" s="79">
        <f t="shared" si="3"/>
        <v>0.5</v>
      </c>
      <c r="Q17" s="79" t="s">
        <v>75</v>
      </c>
      <c r="R17" s="79" t="s">
        <v>76</v>
      </c>
      <c r="S17" s="102">
        <v>200</v>
      </c>
      <c r="T17" s="84">
        <v>1.6</v>
      </c>
      <c r="U17" s="79" t="s">
        <v>77</v>
      </c>
      <c r="V17" s="79" t="s">
        <v>78</v>
      </c>
      <c r="W17" s="101">
        <v>0</v>
      </c>
      <c r="X17" s="101">
        <v>7000</v>
      </c>
      <c r="Y17" s="101">
        <f t="shared" si="0"/>
        <v>8400</v>
      </c>
      <c r="Z17" s="79" t="s">
        <v>79</v>
      </c>
      <c r="AA17" s="79" t="s">
        <v>80</v>
      </c>
      <c r="AB17" s="123">
        <f t="shared" ref="AB17:AB48" si="4">AA17*0.1</f>
        <v>0.03</v>
      </c>
      <c r="AC17" s="79" t="s">
        <v>81</v>
      </c>
      <c r="AD17" s="79" t="s">
        <v>82</v>
      </c>
      <c r="AE17" s="79"/>
      <c r="AF17" s="122"/>
      <c r="AG17" s="132"/>
    </row>
    <row r="18" ht="18" customHeight="1" spans="1:33">
      <c r="A18" s="49"/>
      <c r="B18" s="18"/>
      <c r="C18" s="43">
        <f t="shared" si="2"/>
        <v>6</v>
      </c>
      <c r="D18" s="44" t="s">
        <v>88</v>
      </c>
      <c r="E18" s="50" t="s">
        <v>70</v>
      </c>
      <c r="F18" s="46"/>
      <c r="G18" s="47"/>
      <c r="H18" s="51" t="s">
        <v>71</v>
      </c>
      <c r="I18" s="80" t="s">
        <v>72</v>
      </c>
      <c r="J18" s="81"/>
      <c r="K18" s="82" t="s">
        <v>73</v>
      </c>
      <c r="L18" s="79"/>
      <c r="M18" s="83">
        <v>125</v>
      </c>
      <c r="N18" s="84">
        <v>1</v>
      </c>
      <c r="O18" s="79" t="s">
        <v>74</v>
      </c>
      <c r="P18" s="79">
        <f t="shared" si="3"/>
        <v>0.5</v>
      </c>
      <c r="Q18" s="79" t="s">
        <v>75</v>
      </c>
      <c r="R18" s="79" t="s">
        <v>85</v>
      </c>
      <c r="S18" s="102">
        <v>100</v>
      </c>
      <c r="T18" s="84">
        <v>1.6</v>
      </c>
      <c r="U18" s="79" t="s">
        <v>77</v>
      </c>
      <c r="V18" s="79" t="s">
        <v>78</v>
      </c>
      <c r="W18" s="101">
        <v>0</v>
      </c>
      <c r="X18" s="101">
        <v>1625</v>
      </c>
      <c r="Y18" s="101">
        <f t="shared" si="0"/>
        <v>1950</v>
      </c>
      <c r="Z18" s="79" t="s">
        <v>79</v>
      </c>
      <c r="AA18" s="79" t="s">
        <v>80</v>
      </c>
      <c r="AB18" s="123">
        <f t="shared" si="4"/>
        <v>0.03</v>
      </c>
      <c r="AC18" s="79" t="s">
        <v>81</v>
      </c>
      <c r="AD18" s="79" t="s">
        <v>82</v>
      </c>
      <c r="AE18" s="79"/>
      <c r="AF18" s="122"/>
      <c r="AG18" s="132"/>
    </row>
    <row r="19" ht="18" customHeight="1" spans="1:33">
      <c r="A19" s="49"/>
      <c r="B19" s="18"/>
      <c r="C19" s="43">
        <f t="shared" si="2"/>
        <v>7</v>
      </c>
      <c r="D19" s="44" t="s">
        <v>89</v>
      </c>
      <c r="E19" s="50" t="s">
        <v>70</v>
      </c>
      <c r="F19" s="46"/>
      <c r="G19" s="47"/>
      <c r="H19" s="51" t="s">
        <v>71</v>
      </c>
      <c r="I19" s="80" t="s">
        <v>72</v>
      </c>
      <c r="J19" s="81"/>
      <c r="K19" s="82" t="s">
        <v>73</v>
      </c>
      <c r="L19" s="79"/>
      <c r="M19" s="83">
        <v>200</v>
      </c>
      <c r="N19" s="84">
        <v>1</v>
      </c>
      <c r="O19" s="79" t="s">
        <v>74</v>
      </c>
      <c r="P19" s="79">
        <f t="shared" si="3"/>
        <v>0.5</v>
      </c>
      <c r="Q19" s="79" t="s">
        <v>75</v>
      </c>
      <c r="R19" s="79" t="s">
        <v>85</v>
      </c>
      <c r="S19" s="102">
        <v>150</v>
      </c>
      <c r="T19" s="84">
        <v>1.6</v>
      </c>
      <c r="U19" s="79" t="s">
        <v>77</v>
      </c>
      <c r="V19" s="79" t="s">
        <v>78</v>
      </c>
      <c r="W19" s="101">
        <v>0</v>
      </c>
      <c r="X19" s="101">
        <v>3498</v>
      </c>
      <c r="Y19" s="101">
        <f t="shared" si="0"/>
        <v>4197.6</v>
      </c>
      <c r="Z19" s="79" t="s">
        <v>79</v>
      </c>
      <c r="AA19" s="79" t="s">
        <v>80</v>
      </c>
      <c r="AB19" s="123">
        <f t="shared" si="4"/>
        <v>0.03</v>
      </c>
      <c r="AC19" s="79" t="s">
        <v>81</v>
      </c>
      <c r="AD19" s="79" t="s">
        <v>82</v>
      </c>
      <c r="AE19" s="79"/>
      <c r="AF19" s="122"/>
      <c r="AG19" s="132"/>
    </row>
    <row r="20" ht="18" customHeight="1" spans="1:33">
      <c r="A20" s="49"/>
      <c r="B20" s="18"/>
      <c r="C20" s="43">
        <f t="shared" si="2"/>
        <v>8</v>
      </c>
      <c r="D20" s="44" t="s">
        <v>90</v>
      </c>
      <c r="E20" s="50" t="s">
        <v>70</v>
      </c>
      <c r="F20" s="46"/>
      <c r="G20" s="47"/>
      <c r="H20" s="51" t="s">
        <v>71</v>
      </c>
      <c r="I20" s="80" t="s">
        <v>72</v>
      </c>
      <c r="J20" s="81"/>
      <c r="K20" s="82" t="s">
        <v>73</v>
      </c>
      <c r="L20" s="79"/>
      <c r="M20" s="83">
        <v>125</v>
      </c>
      <c r="N20" s="84">
        <v>1</v>
      </c>
      <c r="O20" s="79" t="s">
        <v>74</v>
      </c>
      <c r="P20" s="79">
        <f t="shared" si="3"/>
        <v>0.5</v>
      </c>
      <c r="Q20" s="79" t="s">
        <v>75</v>
      </c>
      <c r="R20" s="79" t="s">
        <v>85</v>
      </c>
      <c r="S20" s="83">
        <v>125</v>
      </c>
      <c r="T20" s="84">
        <v>1.6</v>
      </c>
      <c r="U20" s="79" t="s">
        <v>77</v>
      </c>
      <c r="V20" s="79" t="s">
        <v>78</v>
      </c>
      <c r="W20" s="104">
        <v>0</v>
      </c>
      <c r="X20" s="101">
        <v>2083</v>
      </c>
      <c r="Y20" s="101">
        <f t="shared" si="0"/>
        <v>2499.6</v>
      </c>
      <c r="Z20" s="79" t="s">
        <v>79</v>
      </c>
      <c r="AA20" s="79" t="s">
        <v>80</v>
      </c>
      <c r="AB20" s="123">
        <f t="shared" si="4"/>
        <v>0.03</v>
      </c>
      <c r="AC20" s="79" t="s">
        <v>81</v>
      </c>
      <c r="AD20" s="79" t="s">
        <v>82</v>
      </c>
      <c r="AE20" s="79"/>
      <c r="AF20" s="122"/>
      <c r="AG20" s="132"/>
    </row>
    <row r="21" ht="18" customHeight="1" spans="1:33">
      <c r="A21" s="49"/>
      <c r="B21" s="18"/>
      <c r="C21" s="43">
        <f t="shared" si="2"/>
        <v>9</v>
      </c>
      <c r="D21" s="44" t="s">
        <v>91</v>
      </c>
      <c r="E21" s="50" t="s">
        <v>70</v>
      </c>
      <c r="F21" s="46"/>
      <c r="G21" s="47"/>
      <c r="H21" s="51" t="s">
        <v>92</v>
      </c>
      <c r="I21" s="80" t="s">
        <v>93</v>
      </c>
      <c r="J21" s="81"/>
      <c r="K21" s="82" t="s">
        <v>73</v>
      </c>
      <c r="L21" s="79"/>
      <c r="M21" s="83">
        <v>200</v>
      </c>
      <c r="N21" s="84">
        <v>1</v>
      </c>
      <c r="O21" s="79" t="s">
        <v>74</v>
      </c>
      <c r="P21" s="79">
        <f t="shared" si="3"/>
        <v>0.5</v>
      </c>
      <c r="Q21" s="79" t="s">
        <v>75</v>
      </c>
      <c r="R21" s="79" t="s">
        <v>85</v>
      </c>
      <c r="S21" s="102">
        <v>150</v>
      </c>
      <c r="T21" s="84">
        <v>1.6</v>
      </c>
      <c r="U21" s="79" t="s">
        <v>77</v>
      </c>
      <c r="V21" s="79" t="s">
        <v>78</v>
      </c>
      <c r="W21" s="101">
        <v>0</v>
      </c>
      <c r="X21" s="101">
        <f>5768*0.15</f>
        <v>865.2</v>
      </c>
      <c r="Y21" s="101">
        <f>5768*0.5</f>
        <v>2884</v>
      </c>
      <c r="Z21" s="79" t="s">
        <v>79</v>
      </c>
      <c r="AA21" s="79" t="s">
        <v>80</v>
      </c>
      <c r="AB21" s="123">
        <f t="shared" si="4"/>
        <v>0.03</v>
      </c>
      <c r="AC21" s="79" t="s">
        <v>81</v>
      </c>
      <c r="AD21" s="79" t="s">
        <v>82</v>
      </c>
      <c r="AE21" s="79"/>
      <c r="AF21" s="122"/>
      <c r="AG21" s="132"/>
    </row>
    <row r="22" ht="18" customHeight="1" spans="1:33">
      <c r="A22" s="49"/>
      <c r="B22" s="18"/>
      <c r="C22" s="43">
        <f t="shared" si="2"/>
        <v>10</v>
      </c>
      <c r="D22" s="44" t="s">
        <v>94</v>
      </c>
      <c r="E22" s="50" t="s">
        <v>70</v>
      </c>
      <c r="F22" s="46"/>
      <c r="G22" s="47"/>
      <c r="H22" s="51" t="s">
        <v>71</v>
      </c>
      <c r="I22" s="80" t="s">
        <v>72</v>
      </c>
      <c r="J22" s="81"/>
      <c r="K22" s="82" t="s">
        <v>73</v>
      </c>
      <c r="L22" s="79"/>
      <c r="M22" s="83">
        <v>250</v>
      </c>
      <c r="N22" s="84">
        <v>1</v>
      </c>
      <c r="O22" s="79" t="s">
        <v>74</v>
      </c>
      <c r="P22" s="79">
        <f t="shared" si="3"/>
        <v>0.3</v>
      </c>
      <c r="Q22" s="79" t="s">
        <v>75</v>
      </c>
      <c r="R22" s="79" t="s">
        <v>76</v>
      </c>
      <c r="S22" s="83">
        <f t="shared" ref="S22:S36" si="5">M22</f>
        <v>250</v>
      </c>
      <c r="T22" s="84">
        <v>1.6</v>
      </c>
      <c r="U22" s="79" t="s">
        <v>77</v>
      </c>
      <c r="V22" s="79" t="s">
        <v>78</v>
      </c>
      <c r="W22" s="101">
        <v>0</v>
      </c>
      <c r="X22" s="101">
        <v>9500</v>
      </c>
      <c r="Y22" s="101">
        <f>X22*1.1</f>
        <v>10450</v>
      </c>
      <c r="Z22" s="79" t="s">
        <v>79</v>
      </c>
      <c r="AA22" s="79" t="s">
        <v>72</v>
      </c>
      <c r="AB22" s="123">
        <f t="shared" si="4"/>
        <v>0.01</v>
      </c>
      <c r="AC22" s="79" t="s">
        <v>81</v>
      </c>
      <c r="AD22" s="79" t="s">
        <v>82</v>
      </c>
      <c r="AE22" s="79"/>
      <c r="AF22" s="122"/>
      <c r="AG22" s="132"/>
    </row>
    <row r="23" ht="18" customHeight="1" spans="1:33">
      <c r="A23" s="49"/>
      <c r="B23" s="18"/>
      <c r="C23" s="43">
        <f t="shared" si="2"/>
        <v>11</v>
      </c>
      <c r="D23" s="44" t="s">
        <v>95</v>
      </c>
      <c r="E23" s="50" t="s">
        <v>70</v>
      </c>
      <c r="F23" s="46"/>
      <c r="G23" s="47"/>
      <c r="H23" s="51" t="s">
        <v>71</v>
      </c>
      <c r="I23" s="80" t="s">
        <v>72</v>
      </c>
      <c r="J23" s="81"/>
      <c r="K23" s="82" t="s">
        <v>73</v>
      </c>
      <c r="L23" s="79"/>
      <c r="M23" s="83">
        <v>125</v>
      </c>
      <c r="N23" s="84">
        <v>1</v>
      </c>
      <c r="O23" s="79" t="s">
        <v>74</v>
      </c>
      <c r="P23" s="79">
        <f t="shared" si="3"/>
        <v>0.5</v>
      </c>
      <c r="Q23" s="79" t="s">
        <v>75</v>
      </c>
      <c r="R23" s="79" t="s">
        <v>85</v>
      </c>
      <c r="S23" s="83">
        <v>125</v>
      </c>
      <c r="T23" s="84">
        <v>1.6</v>
      </c>
      <c r="U23" s="79" t="s">
        <v>77</v>
      </c>
      <c r="V23" s="79" t="s">
        <v>78</v>
      </c>
      <c r="W23" s="101">
        <v>0</v>
      </c>
      <c r="X23" s="101">
        <v>2264</v>
      </c>
      <c r="Y23" s="101">
        <f>X23*1.1</f>
        <v>2490.4</v>
      </c>
      <c r="Z23" s="79" t="s">
        <v>79</v>
      </c>
      <c r="AA23" s="79" t="s">
        <v>80</v>
      </c>
      <c r="AB23" s="123">
        <f t="shared" si="4"/>
        <v>0.03</v>
      </c>
      <c r="AC23" s="79" t="s">
        <v>81</v>
      </c>
      <c r="AD23" s="79" t="s">
        <v>82</v>
      </c>
      <c r="AE23" s="79"/>
      <c r="AF23" s="122"/>
      <c r="AG23" s="132"/>
    </row>
    <row r="24" ht="18" customHeight="1" spans="1:33">
      <c r="A24" s="49"/>
      <c r="B24" s="18"/>
      <c r="C24" s="43">
        <f t="shared" si="2"/>
        <v>12</v>
      </c>
      <c r="D24" s="44" t="s">
        <v>96</v>
      </c>
      <c r="E24" s="50" t="s">
        <v>70</v>
      </c>
      <c r="F24" s="46"/>
      <c r="G24" s="47"/>
      <c r="H24" s="51" t="s">
        <v>92</v>
      </c>
      <c r="I24" s="80" t="s">
        <v>97</v>
      </c>
      <c r="J24" s="81"/>
      <c r="K24" s="82" t="s">
        <v>73</v>
      </c>
      <c r="L24" s="79"/>
      <c r="M24" s="83">
        <v>300</v>
      </c>
      <c r="N24" s="84">
        <v>1</v>
      </c>
      <c r="O24" s="79" t="s">
        <v>74</v>
      </c>
      <c r="P24" s="79">
        <f t="shared" si="3"/>
        <v>0.5</v>
      </c>
      <c r="Q24" s="79" t="s">
        <v>75</v>
      </c>
      <c r="R24" s="79" t="s">
        <v>76</v>
      </c>
      <c r="S24" s="83">
        <f t="shared" si="5"/>
        <v>300</v>
      </c>
      <c r="T24" s="84">
        <v>1.6</v>
      </c>
      <c r="U24" s="79" t="s">
        <v>77</v>
      </c>
      <c r="V24" s="79" t="s">
        <v>78</v>
      </c>
      <c r="W24" s="101">
        <v>0</v>
      </c>
      <c r="X24" s="101">
        <v>7850</v>
      </c>
      <c r="Y24" s="101">
        <f t="shared" ref="Y24:Y38" si="6">X24*1.2</f>
        <v>9420</v>
      </c>
      <c r="Z24" s="79" t="s">
        <v>79</v>
      </c>
      <c r="AA24" s="79" t="s">
        <v>98</v>
      </c>
      <c r="AB24" s="123">
        <f t="shared" si="4"/>
        <v>0.03</v>
      </c>
      <c r="AC24" s="79" t="s">
        <v>81</v>
      </c>
      <c r="AD24" s="79" t="s">
        <v>82</v>
      </c>
      <c r="AE24" s="79"/>
      <c r="AF24" s="122"/>
      <c r="AG24" s="132"/>
    </row>
    <row r="25" ht="18" customHeight="1" spans="1:33">
      <c r="A25" s="49"/>
      <c r="B25" s="18"/>
      <c r="C25" s="43">
        <f t="shared" si="2"/>
        <v>13</v>
      </c>
      <c r="D25" s="44" t="s">
        <v>99</v>
      </c>
      <c r="E25" s="50" t="s">
        <v>70</v>
      </c>
      <c r="F25" s="46"/>
      <c r="G25" s="47"/>
      <c r="H25" s="51" t="s">
        <v>92</v>
      </c>
      <c r="I25" s="80" t="s">
        <v>100</v>
      </c>
      <c r="J25" s="81"/>
      <c r="K25" s="82" t="s">
        <v>73</v>
      </c>
      <c r="L25" s="79"/>
      <c r="M25" s="83">
        <v>200</v>
      </c>
      <c r="N25" s="84">
        <v>1</v>
      </c>
      <c r="O25" s="79" t="s">
        <v>74</v>
      </c>
      <c r="P25" s="79">
        <f t="shared" si="3"/>
        <v>0.5</v>
      </c>
      <c r="Q25" s="79" t="s">
        <v>75</v>
      </c>
      <c r="R25" s="79" t="s">
        <v>85</v>
      </c>
      <c r="S25" s="102">
        <v>150</v>
      </c>
      <c r="T25" s="84">
        <v>1.6</v>
      </c>
      <c r="U25" s="79" t="s">
        <v>77</v>
      </c>
      <c r="V25" s="79" t="s">
        <v>78</v>
      </c>
      <c r="W25" s="101">
        <v>0</v>
      </c>
      <c r="X25" s="101">
        <v>2346</v>
      </c>
      <c r="Y25" s="101">
        <f t="shared" si="6"/>
        <v>2815.2</v>
      </c>
      <c r="Z25" s="79" t="s">
        <v>79</v>
      </c>
      <c r="AA25" s="79" t="s">
        <v>98</v>
      </c>
      <c r="AB25" s="123">
        <f t="shared" si="4"/>
        <v>0.03</v>
      </c>
      <c r="AC25" s="79" t="s">
        <v>81</v>
      </c>
      <c r="AD25" s="79" t="s">
        <v>82</v>
      </c>
      <c r="AE25" s="79"/>
      <c r="AF25" s="122"/>
      <c r="AG25" s="132"/>
    </row>
    <row r="26" ht="18" customHeight="1" spans="1:33">
      <c r="A26" s="49"/>
      <c r="B26" s="18"/>
      <c r="C26" s="43">
        <f t="shared" si="2"/>
        <v>14</v>
      </c>
      <c r="D26" s="44" t="s">
        <v>101</v>
      </c>
      <c r="E26" s="50" t="s">
        <v>70</v>
      </c>
      <c r="F26" s="46"/>
      <c r="G26" s="47"/>
      <c r="H26" s="51" t="s">
        <v>92</v>
      </c>
      <c r="I26" s="80" t="s">
        <v>102</v>
      </c>
      <c r="J26" s="81"/>
      <c r="K26" s="82" t="s">
        <v>73</v>
      </c>
      <c r="L26" s="79"/>
      <c r="M26" s="83">
        <v>200</v>
      </c>
      <c r="N26" s="84">
        <v>1</v>
      </c>
      <c r="O26" s="79" t="s">
        <v>74</v>
      </c>
      <c r="P26" s="79">
        <f t="shared" si="3"/>
        <v>0.65</v>
      </c>
      <c r="Q26" s="79" t="s">
        <v>75</v>
      </c>
      <c r="R26" s="79" t="s">
        <v>76</v>
      </c>
      <c r="S26" s="83">
        <f t="shared" si="5"/>
        <v>200</v>
      </c>
      <c r="T26" s="84">
        <v>1.6</v>
      </c>
      <c r="U26" s="79" t="s">
        <v>77</v>
      </c>
      <c r="V26" s="79" t="s">
        <v>78</v>
      </c>
      <c r="W26" s="101">
        <v>0</v>
      </c>
      <c r="X26" s="101">
        <v>3533</v>
      </c>
      <c r="Y26" s="101">
        <f t="shared" si="6"/>
        <v>4239.6</v>
      </c>
      <c r="Z26" s="79" t="s">
        <v>79</v>
      </c>
      <c r="AA26" s="79" t="s">
        <v>103</v>
      </c>
      <c r="AB26" s="123">
        <v>0.03</v>
      </c>
      <c r="AC26" s="79" t="s">
        <v>81</v>
      </c>
      <c r="AD26" s="79" t="s">
        <v>82</v>
      </c>
      <c r="AE26" s="79"/>
      <c r="AF26" s="122"/>
      <c r="AG26" s="132"/>
    </row>
    <row r="27" ht="18" customHeight="1" spans="1:33">
      <c r="A27" s="49"/>
      <c r="B27" s="18"/>
      <c r="C27" s="43">
        <f t="shared" si="2"/>
        <v>15</v>
      </c>
      <c r="D27" s="44" t="s">
        <v>104</v>
      </c>
      <c r="E27" s="50" t="s">
        <v>70</v>
      </c>
      <c r="F27" s="46"/>
      <c r="G27" s="47"/>
      <c r="H27" s="51" t="s">
        <v>92</v>
      </c>
      <c r="I27" s="80" t="s">
        <v>105</v>
      </c>
      <c r="J27" s="81"/>
      <c r="K27" s="82" t="s">
        <v>73</v>
      </c>
      <c r="L27" s="79"/>
      <c r="M27" s="83">
        <v>150</v>
      </c>
      <c r="N27" s="84">
        <v>1</v>
      </c>
      <c r="O27" s="79" t="s">
        <v>74</v>
      </c>
      <c r="P27" s="79">
        <f t="shared" si="3"/>
        <v>0.6</v>
      </c>
      <c r="Q27" s="79" t="s">
        <v>75</v>
      </c>
      <c r="R27" s="79" t="s">
        <v>85</v>
      </c>
      <c r="S27" s="83">
        <v>150</v>
      </c>
      <c r="T27" s="84">
        <v>1.6</v>
      </c>
      <c r="U27" s="79" t="s">
        <v>77</v>
      </c>
      <c r="V27" s="79" t="s">
        <v>78</v>
      </c>
      <c r="W27" s="101">
        <v>0</v>
      </c>
      <c r="X27" s="101">
        <v>2287</v>
      </c>
      <c r="Y27" s="101">
        <f t="shared" si="6"/>
        <v>2744.4</v>
      </c>
      <c r="Z27" s="79" t="s">
        <v>79</v>
      </c>
      <c r="AA27" s="79" t="s">
        <v>106</v>
      </c>
      <c r="AB27" s="123">
        <v>0.03</v>
      </c>
      <c r="AC27" s="79" t="s">
        <v>81</v>
      </c>
      <c r="AD27" s="79" t="s">
        <v>82</v>
      </c>
      <c r="AE27" s="79"/>
      <c r="AF27" s="122"/>
      <c r="AG27" s="132"/>
    </row>
    <row r="28" ht="18" customHeight="1" spans="1:33">
      <c r="A28" s="49"/>
      <c r="B28" s="18"/>
      <c r="C28" s="43">
        <f t="shared" si="2"/>
        <v>16</v>
      </c>
      <c r="D28" s="44" t="s">
        <v>107</v>
      </c>
      <c r="E28" s="50" t="s">
        <v>70</v>
      </c>
      <c r="F28" s="46"/>
      <c r="G28" s="47"/>
      <c r="H28" s="51" t="s">
        <v>92</v>
      </c>
      <c r="I28" s="80" t="s">
        <v>108</v>
      </c>
      <c r="J28" s="81"/>
      <c r="K28" s="82" t="s">
        <v>73</v>
      </c>
      <c r="L28" s="79"/>
      <c r="M28" s="83">
        <v>125</v>
      </c>
      <c r="N28" s="84">
        <v>1</v>
      </c>
      <c r="O28" s="79" t="s">
        <v>74</v>
      </c>
      <c r="P28" s="79">
        <f t="shared" si="3"/>
        <v>0.6</v>
      </c>
      <c r="Q28" s="79" t="s">
        <v>75</v>
      </c>
      <c r="R28" s="79" t="s">
        <v>85</v>
      </c>
      <c r="S28" s="83">
        <f t="shared" si="5"/>
        <v>125</v>
      </c>
      <c r="T28" s="84">
        <v>1.6</v>
      </c>
      <c r="U28" s="79" t="s">
        <v>77</v>
      </c>
      <c r="V28" s="79" t="s">
        <v>78</v>
      </c>
      <c r="W28" s="101">
        <v>0</v>
      </c>
      <c r="X28" s="101">
        <v>1209</v>
      </c>
      <c r="Y28" s="101">
        <f t="shared" si="6"/>
        <v>1450.8</v>
      </c>
      <c r="Z28" s="79" t="s">
        <v>79</v>
      </c>
      <c r="AA28" s="79" t="s">
        <v>106</v>
      </c>
      <c r="AB28" s="123">
        <v>0.03</v>
      </c>
      <c r="AC28" s="79" t="s">
        <v>81</v>
      </c>
      <c r="AD28" s="79" t="s">
        <v>82</v>
      </c>
      <c r="AE28" s="79"/>
      <c r="AF28" s="122"/>
      <c r="AG28" s="132"/>
    </row>
    <row r="29" ht="18" customHeight="1" spans="1:33">
      <c r="A29" s="49"/>
      <c r="B29" s="18"/>
      <c r="C29" s="43">
        <f t="shared" si="2"/>
        <v>17</v>
      </c>
      <c r="D29" s="44" t="s">
        <v>109</v>
      </c>
      <c r="E29" s="50" t="s">
        <v>70</v>
      </c>
      <c r="F29" s="46"/>
      <c r="G29" s="47"/>
      <c r="H29" s="51" t="s">
        <v>110</v>
      </c>
      <c r="I29" s="80" t="s">
        <v>111</v>
      </c>
      <c r="J29" s="81"/>
      <c r="K29" s="82" t="s">
        <v>112</v>
      </c>
      <c r="L29" s="79"/>
      <c r="M29" s="83">
        <v>80</v>
      </c>
      <c r="N29" s="84">
        <v>1</v>
      </c>
      <c r="O29" s="79" t="s">
        <v>74</v>
      </c>
      <c r="P29" s="79">
        <f t="shared" si="3"/>
        <v>0.7</v>
      </c>
      <c r="Q29" s="79" t="s">
        <v>75</v>
      </c>
      <c r="R29" s="79" t="s">
        <v>85</v>
      </c>
      <c r="S29" s="83">
        <v>80</v>
      </c>
      <c r="T29" s="84">
        <v>1.6</v>
      </c>
      <c r="U29" s="79" t="s">
        <v>77</v>
      </c>
      <c r="V29" s="79" t="s">
        <v>78</v>
      </c>
      <c r="W29" s="104">
        <v>0</v>
      </c>
      <c r="X29" s="105">
        <v>700</v>
      </c>
      <c r="Y29" s="101">
        <f t="shared" si="6"/>
        <v>840</v>
      </c>
      <c r="Z29" s="79" t="s">
        <v>79</v>
      </c>
      <c r="AA29" s="79" t="s">
        <v>113</v>
      </c>
      <c r="AB29" s="123">
        <v>0.03</v>
      </c>
      <c r="AC29" s="79" t="s">
        <v>81</v>
      </c>
      <c r="AD29" s="79" t="s">
        <v>82</v>
      </c>
      <c r="AE29" s="79"/>
      <c r="AF29" s="122"/>
      <c r="AG29" s="132"/>
    </row>
    <row r="30" ht="18" customHeight="1" spans="1:33">
      <c r="A30" s="49"/>
      <c r="B30" s="18"/>
      <c r="C30" s="43">
        <f t="shared" si="2"/>
        <v>18</v>
      </c>
      <c r="D30" s="44" t="s">
        <v>114</v>
      </c>
      <c r="E30" s="50" t="s">
        <v>70</v>
      </c>
      <c r="F30" s="46"/>
      <c r="G30" s="47"/>
      <c r="H30" s="51" t="s">
        <v>110</v>
      </c>
      <c r="I30" s="80" t="s">
        <v>111</v>
      </c>
      <c r="J30" s="81"/>
      <c r="K30" s="82" t="s">
        <v>112</v>
      </c>
      <c r="L30" s="79"/>
      <c r="M30" s="83">
        <v>100</v>
      </c>
      <c r="N30" s="84">
        <v>1</v>
      </c>
      <c r="O30" s="79" t="s">
        <v>74</v>
      </c>
      <c r="P30" s="79">
        <f t="shared" si="3"/>
        <v>0.7</v>
      </c>
      <c r="Q30" s="79" t="s">
        <v>75</v>
      </c>
      <c r="R30" s="79" t="s">
        <v>85</v>
      </c>
      <c r="S30" s="83">
        <v>100</v>
      </c>
      <c r="T30" s="84">
        <v>1.6</v>
      </c>
      <c r="U30" s="79" t="s">
        <v>77</v>
      </c>
      <c r="V30" s="79" t="s">
        <v>78</v>
      </c>
      <c r="W30" s="104">
        <v>0</v>
      </c>
      <c r="X30" s="101">
        <v>1064</v>
      </c>
      <c r="Y30" s="101">
        <f t="shared" si="6"/>
        <v>1276.8</v>
      </c>
      <c r="Z30" s="79" t="s">
        <v>79</v>
      </c>
      <c r="AA30" s="79" t="s">
        <v>113</v>
      </c>
      <c r="AB30" s="123">
        <v>0.03</v>
      </c>
      <c r="AC30" s="79" t="s">
        <v>81</v>
      </c>
      <c r="AD30" s="79" t="s">
        <v>82</v>
      </c>
      <c r="AE30" s="79"/>
      <c r="AF30" s="122"/>
      <c r="AG30" s="132"/>
    </row>
    <row r="31" ht="18" customHeight="1" spans="1:33">
      <c r="A31" s="49"/>
      <c r="B31" s="18"/>
      <c r="C31" s="43">
        <f t="shared" si="2"/>
        <v>19</v>
      </c>
      <c r="D31" s="44" t="s">
        <v>115</v>
      </c>
      <c r="E31" s="50" t="s">
        <v>70</v>
      </c>
      <c r="F31" s="46"/>
      <c r="G31" s="47"/>
      <c r="H31" s="51" t="s">
        <v>110</v>
      </c>
      <c r="I31" s="80" t="s">
        <v>111</v>
      </c>
      <c r="J31" s="81"/>
      <c r="K31" s="82" t="s">
        <v>112</v>
      </c>
      <c r="L31" s="79"/>
      <c r="M31" s="83">
        <v>65</v>
      </c>
      <c r="N31" s="84">
        <v>1</v>
      </c>
      <c r="O31" s="79" t="s">
        <v>74</v>
      </c>
      <c r="P31" s="79">
        <f t="shared" si="3"/>
        <v>0.7</v>
      </c>
      <c r="Q31" s="79" t="s">
        <v>75</v>
      </c>
      <c r="R31" s="79" t="s">
        <v>85</v>
      </c>
      <c r="S31" s="83">
        <v>65</v>
      </c>
      <c r="T31" s="84">
        <v>1.6</v>
      </c>
      <c r="U31" s="79" t="s">
        <v>77</v>
      </c>
      <c r="V31" s="79" t="s">
        <v>78</v>
      </c>
      <c r="W31" s="104">
        <v>0</v>
      </c>
      <c r="X31" s="101">
        <v>456</v>
      </c>
      <c r="Y31" s="101">
        <f t="shared" si="6"/>
        <v>547.2</v>
      </c>
      <c r="Z31" s="79" t="s">
        <v>79</v>
      </c>
      <c r="AA31" s="79" t="s">
        <v>113</v>
      </c>
      <c r="AB31" s="123">
        <v>0.03</v>
      </c>
      <c r="AC31" s="79" t="s">
        <v>81</v>
      </c>
      <c r="AD31" s="79" t="s">
        <v>82</v>
      </c>
      <c r="AE31" s="79"/>
      <c r="AF31" s="122"/>
      <c r="AG31" s="132"/>
    </row>
    <row r="32" ht="18" customHeight="1" spans="1:33">
      <c r="A32" s="49"/>
      <c r="B32" s="18"/>
      <c r="C32" s="43">
        <f t="shared" si="2"/>
        <v>20</v>
      </c>
      <c r="D32" s="44" t="s">
        <v>116</v>
      </c>
      <c r="E32" s="50" t="s">
        <v>70</v>
      </c>
      <c r="F32" s="46"/>
      <c r="G32" s="47"/>
      <c r="H32" s="51" t="s">
        <v>92</v>
      </c>
      <c r="I32" s="80" t="s">
        <v>117</v>
      </c>
      <c r="J32" s="81"/>
      <c r="K32" s="82" t="s">
        <v>73</v>
      </c>
      <c r="L32" s="79"/>
      <c r="M32" s="83">
        <v>350</v>
      </c>
      <c r="N32" s="84">
        <v>1</v>
      </c>
      <c r="O32" s="79" t="s">
        <v>74</v>
      </c>
      <c r="P32" s="79">
        <f t="shared" si="3"/>
        <v>0.4</v>
      </c>
      <c r="Q32" s="79" t="s">
        <v>75</v>
      </c>
      <c r="R32" s="79" t="s">
        <v>76</v>
      </c>
      <c r="S32" s="83">
        <f t="shared" si="5"/>
        <v>350</v>
      </c>
      <c r="T32" s="84">
        <v>1.6</v>
      </c>
      <c r="U32" s="79" t="s">
        <v>77</v>
      </c>
      <c r="V32" s="79" t="s">
        <v>78</v>
      </c>
      <c r="W32" s="104">
        <v>0</v>
      </c>
      <c r="X32" s="101">
        <v>12629</v>
      </c>
      <c r="Y32" s="101">
        <f t="shared" si="6"/>
        <v>15154.8</v>
      </c>
      <c r="Z32" s="79" t="s">
        <v>79</v>
      </c>
      <c r="AA32" s="79" t="s">
        <v>118</v>
      </c>
      <c r="AB32" s="123">
        <f t="shared" si="4"/>
        <v>0.02</v>
      </c>
      <c r="AC32" s="79" t="s">
        <v>81</v>
      </c>
      <c r="AD32" s="79" t="s">
        <v>82</v>
      </c>
      <c r="AE32" s="79"/>
      <c r="AF32" s="122"/>
      <c r="AG32" s="132"/>
    </row>
    <row r="33" ht="18" customHeight="1" spans="1:33">
      <c r="A33" s="49"/>
      <c r="B33" s="18"/>
      <c r="C33" s="43">
        <f t="shared" si="2"/>
        <v>21</v>
      </c>
      <c r="D33" s="44" t="s">
        <v>119</v>
      </c>
      <c r="E33" s="50" t="s">
        <v>70</v>
      </c>
      <c r="F33" s="46"/>
      <c r="G33" s="47"/>
      <c r="H33" s="51" t="s">
        <v>92</v>
      </c>
      <c r="I33" s="80" t="s">
        <v>120</v>
      </c>
      <c r="J33" s="81"/>
      <c r="K33" s="82" t="s">
        <v>73</v>
      </c>
      <c r="L33" s="79"/>
      <c r="M33" s="83">
        <v>200</v>
      </c>
      <c r="N33" s="84">
        <v>1</v>
      </c>
      <c r="O33" s="79" t="s">
        <v>74</v>
      </c>
      <c r="P33" s="79">
        <f t="shared" si="3"/>
        <v>0.4</v>
      </c>
      <c r="Q33" s="79" t="s">
        <v>75</v>
      </c>
      <c r="R33" s="79" t="s">
        <v>76</v>
      </c>
      <c r="S33" s="83">
        <f t="shared" si="5"/>
        <v>200</v>
      </c>
      <c r="T33" s="84">
        <v>1.6</v>
      </c>
      <c r="U33" s="79" t="s">
        <v>77</v>
      </c>
      <c r="V33" s="79" t="s">
        <v>78</v>
      </c>
      <c r="W33" s="104">
        <v>0</v>
      </c>
      <c r="X33" s="101">
        <v>3789</v>
      </c>
      <c r="Y33" s="101">
        <f t="shared" si="6"/>
        <v>4546.8</v>
      </c>
      <c r="Z33" s="79" t="s">
        <v>79</v>
      </c>
      <c r="AA33" s="79" t="s">
        <v>118</v>
      </c>
      <c r="AB33" s="123">
        <f t="shared" si="4"/>
        <v>0.02</v>
      </c>
      <c r="AC33" s="79" t="s">
        <v>81</v>
      </c>
      <c r="AD33" s="79" t="s">
        <v>82</v>
      </c>
      <c r="AE33" s="124"/>
      <c r="AF33" s="125"/>
      <c r="AG33" s="132"/>
    </row>
    <row r="34" ht="18" customHeight="1" spans="1:33">
      <c r="A34" s="49"/>
      <c r="B34" s="18"/>
      <c r="C34" s="43">
        <f t="shared" si="2"/>
        <v>22</v>
      </c>
      <c r="D34" s="44" t="s">
        <v>121</v>
      </c>
      <c r="E34" s="50" t="s">
        <v>70</v>
      </c>
      <c r="F34" s="46"/>
      <c r="G34" s="47"/>
      <c r="H34" s="51" t="s">
        <v>92</v>
      </c>
      <c r="I34" s="80" t="s">
        <v>122</v>
      </c>
      <c r="J34" s="81"/>
      <c r="K34" s="82" t="s">
        <v>73</v>
      </c>
      <c r="L34" s="79"/>
      <c r="M34" s="83">
        <v>250</v>
      </c>
      <c r="N34" s="84">
        <v>1</v>
      </c>
      <c r="O34" s="79" t="s">
        <v>74</v>
      </c>
      <c r="P34" s="79">
        <f t="shared" si="3"/>
        <v>0.45</v>
      </c>
      <c r="Q34" s="79" t="s">
        <v>75</v>
      </c>
      <c r="R34" s="79" t="s">
        <v>76</v>
      </c>
      <c r="S34" s="102">
        <v>200</v>
      </c>
      <c r="T34" s="84">
        <v>1.6</v>
      </c>
      <c r="U34" s="79" t="s">
        <v>77</v>
      </c>
      <c r="V34" s="79" t="s">
        <v>78</v>
      </c>
      <c r="W34" s="104">
        <v>0</v>
      </c>
      <c r="X34" s="101">
        <v>5154</v>
      </c>
      <c r="Y34" s="101">
        <f t="shared" si="6"/>
        <v>6184.8</v>
      </c>
      <c r="Z34" s="79" t="s">
        <v>79</v>
      </c>
      <c r="AA34" s="79" t="s">
        <v>123</v>
      </c>
      <c r="AB34" s="123">
        <f t="shared" si="4"/>
        <v>0.025</v>
      </c>
      <c r="AC34" s="79" t="s">
        <v>81</v>
      </c>
      <c r="AD34" s="79" t="s">
        <v>82</v>
      </c>
      <c r="AE34" s="79"/>
      <c r="AF34" s="122"/>
      <c r="AG34" s="132"/>
    </row>
    <row r="35" ht="18" customHeight="1" spans="1:33">
      <c r="A35" s="49"/>
      <c r="B35" s="18"/>
      <c r="C35" s="43">
        <f t="shared" si="2"/>
        <v>23</v>
      </c>
      <c r="D35" s="44" t="s">
        <v>124</v>
      </c>
      <c r="E35" s="50" t="s">
        <v>70</v>
      </c>
      <c r="F35" s="46"/>
      <c r="G35" s="47"/>
      <c r="H35" s="51" t="s">
        <v>92</v>
      </c>
      <c r="I35" s="80" t="s">
        <v>125</v>
      </c>
      <c r="J35" s="81"/>
      <c r="K35" s="82" t="s">
        <v>73</v>
      </c>
      <c r="L35" s="79"/>
      <c r="M35" s="83">
        <v>125</v>
      </c>
      <c r="N35" s="84">
        <v>1</v>
      </c>
      <c r="O35" s="79" t="s">
        <v>74</v>
      </c>
      <c r="P35" s="79">
        <f t="shared" si="3"/>
        <v>0.45</v>
      </c>
      <c r="Q35" s="79" t="s">
        <v>75</v>
      </c>
      <c r="R35" s="79" t="s">
        <v>85</v>
      </c>
      <c r="S35" s="83">
        <f t="shared" si="5"/>
        <v>125</v>
      </c>
      <c r="T35" s="84">
        <v>1.6</v>
      </c>
      <c r="U35" s="79" t="s">
        <v>77</v>
      </c>
      <c r="V35" s="79" t="s">
        <v>78</v>
      </c>
      <c r="W35" s="104">
        <v>0</v>
      </c>
      <c r="X35" s="101">
        <v>1569</v>
      </c>
      <c r="Y35" s="101">
        <f t="shared" si="6"/>
        <v>1882.8</v>
      </c>
      <c r="Z35" s="79" t="s">
        <v>79</v>
      </c>
      <c r="AA35" s="79" t="s">
        <v>123</v>
      </c>
      <c r="AB35" s="123">
        <f t="shared" si="4"/>
        <v>0.025</v>
      </c>
      <c r="AC35" s="79" t="s">
        <v>81</v>
      </c>
      <c r="AD35" s="79" t="s">
        <v>82</v>
      </c>
      <c r="AE35" s="79"/>
      <c r="AF35" s="122"/>
      <c r="AG35" s="132"/>
    </row>
    <row r="36" ht="18" customHeight="1" spans="1:33">
      <c r="A36" s="49"/>
      <c r="B36" s="18"/>
      <c r="C36" s="43">
        <f t="shared" si="2"/>
        <v>24</v>
      </c>
      <c r="D36" s="44" t="s">
        <v>126</v>
      </c>
      <c r="E36" s="50" t="s">
        <v>70</v>
      </c>
      <c r="F36" s="46"/>
      <c r="G36" s="47"/>
      <c r="H36" s="51" t="s">
        <v>92</v>
      </c>
      <c r="I36" s="80" t="s">
        <v>127</v>
      </c>
      <c r="J36" s="81"/>
      <c r="K36" s="82" t="s">
        <v>73</v>
      </c>
      <c r="L36" s="79"/>
      <c r="M36" s="83">
        <v>150</v>
      </c>
      <c r="N36" s="84">
        <v>1</v>
      </c>
      <c r="O36" s="79" t="s">
        <v>74</v>
      </c>
      <c r="P36" s="79">
        <f t="shared" si="3"/>
        <v>0.45</v>
      </c>
      <c r="Q36" s="79" t="s">
        <v>75</v>
      </c>
      <c r="R36" s="79" t="s">
        <v>85</v>
      </c>
      <c r="S36" s="83">
        <f t="shared" si="5"/>
        <v>150</v>
      </c>
      <c r="T36" s="84">
        <v>1.6</v>
      </c>
      <c r="U36" s="79" t="s">
        <v>77</v>
      </c>
      <c r="V36" s="79" t="s">
        <v>78</v>
      </c>
      <c r="W36" s="104">
        <v>0</v>
      </c>
      <c r="X36" s="101">
        <v>2259</v>
      </c>
      <c r="Y36" s="101">
        <f t="shared" si="6"/>
        <v>2710.8</v>
      </c>
      <c r="Z36" s="79" t="s">
        <v>79</v>
      </c>
      <c r="AA36" s="79" t="s">
        <v>123</v>
      </c>
      <c r="AB36" s="123">
        <f t="shared" si="4"/>
        <v>0.025</v>
      </c>
      <c r="AC36" s="79" t="s">
        <v>81</v>
      </c>
      <c r="AD36" s="79" t="s">
        <v>82</v>
      </c>
      <c r="AE36" s="79"/>
      <c r="AF36" s="122"/>
      <c r="AG36" s="132"/>
    </row>
    <row r="37" ht="18" customHeight="1" spans="1:33">
      <c r="A37" s="49"/>
      <c r="B37" s="18"/>
      <c r="C37" s="43">
        <f t="shared" si="2"/>
        <v>25</v>
      </c>
      <c r="D37" s="44" t="s">
        <v>128</v>
      </c>
      <c r="E37" s="50" t="s">
        <v>70</v>
      </c>
      <c r="F37" s="46"/>
      <c r="G37" s="47"/>
      <c r="H37" s="51" t="s">
        <v>92</v>
      </c>
      <c r="I37" s="80" t="s">
        <v>129</v>
      </c>
      <c r="J37" s="81"/>
      <c r="K37" s="82" t="s">
        <v>73</v>
      </c>
      <c r="L37" s="79"/>
      <c r="M37" s="83">
        <v>125</v>
      </c>
      <c r="N37" s="84">
        <v>1</v>
      </c>
      <c r="O37" s="79" t="s">
        <v>74</v>
      </c>
      <c r="P37" s="79">
        <f t="shared" si="3"/>
        <v>0.45</v>
      </c>
      <c r="Q37" s="79" t="s">
        <v>75</v>
      </c>
      <c r="R37" s="79" t="s">
        <v>85</v>
      </c>
      <c r="S37" s="102">
        <v>80</v>
      </c>
      <c r="T37" s="84">
        <v>1.6</v>
      </c>
      <c r="U37" s="79" t="s">
        <v>77</v>
      </c>
      <c r="V37" s="79" t="s">
        <v>78</v>
      </c>
      <c r="W37" s="104">
        <v>0</v>
      </c>
      <c r="X37" s="81">
        <v>869</v>
      </c>
      <c r="Y37" s="101">
        <f t="shared" si="6"/>
        <v>1042.8</v>
      </c>
      <c r="Z37" s="79" t="s">
        <v>79</v>
      </c>
      <c r="AA37" s="79" t="s">
        <v>123</v>
      </c>
      <c r="AB37" s="123">
        <f t="shared" si="4"/>
        <v>0.025</v>
      </c>
      <c r="AC37" s="79" t="s">
        <v>81</v>
      </c>
      <c r="AD37" s="79" t="s">
        <v>82</v>
      </c>
      <c r="AE37" s="79"/>
      <c r="AF37" s="122"/>
      <c r="AG37" s="132"/>
    </row>
    <row r="38" ht="18" customHeight="1" spans="1:33">
      <c r="A38" s="49"/>
      <c r="B38" s="18"/>
      <c r="C38" s="43">
        <f t="shared" si="2"/>
        <v>26</v>
      </c>
      <c r="D38" s="44" t="s">
        <v>130</v>
      </c>
      <c r="E38" s="50" t="s">
        <v>70</v>
      </c>
      <c r="F38" s="46"/>
      <c r="G38" s="47"/>
      <c r="H38" s="51" t="s">
        <v>92</v>
      </c>
      <c r="I38" s="80" t="s">
        <v>129</v>
      </c>
      <c r="J38" s="81"/>
      <c r="K38" s="82" t="s">
        <v>73</v>
      </c>
      <c r="L38" s="79"/>
      <c r="M38" s="83">
        <v>125</v>
      </c>
      <c r="N38" s="84">
        <v>1</v>
      </c>
      <c r="O38" s="79" t="s">
        <v>74</v>
      </c>
      <c r="P38" s="79">
        <f t="shared" si="3"/>
        <v>0.45</v>
      </c>
      <c r="Q38" s="79" t="s">
        <v>75</v>
      </c>
      <c r="R38" s="79" t="s">
        <v>85</v>
      </c>
      <c r="S38" s="102">
        <v>80</v>
      </c>
      <c r="T38" s="84">
        <v>1.6</v>
      </c>
      <c r="U38" s="79" t="s">
        <v>77</v>
      </c>
      <c r="V38" s="79" t="s">
        <v>78</v>
      </c>
      <c r="W38" s="104">
        <v>0</v>
      </c>
      <c r="X38" s="81">
        <v>869</v>
      </c>
      <c r="Y38" s="101">
        <f t="shared" si="6"/>
        <v>1042.8</v>
      </c>
      <c r="Z38" s="79" t="s">
        <v>79</v>
      </c>
      <c r="AA38" s="79" t="s">
        <v>123</v>
      </c>
      <c r="AB38" s="123">
        <f t="shared" si="4"/>
        <v>0.025</v>
      </c>
      <c r="AC38" s="79" t="s">
        <v>81</v>
      </c>
      <c r="AD38" s="79" t="s">
        <v>82</v>
      </c>
      <c r="AE38" s="79"/>
      <c r="AF38" s="122"/>
      <c r="AG38" s="132"/>
    </row>
    <row r="39" ht="18" customHeight="1" spans="1:33">
      <c r="A39" s="49"/>
      <c r="B39" s="18"/>
      <c r="C39" s="43">
        <f t="shared" si="2"/>
        <v>27</v>
      </c>
      <c r="D39" s="44" t="s">
        <v>131</v>
      </c>
      <c r="E39" s="50" t="s">
        <v>70</v>
      </c>
      <c r="F39" s="46"/>
      <c r="G39" s="47"/>
      <c r="H39" s="51" t="s">
        <v>110</v>
      </c>
      <c r="I39" s="80" t="s">
        <v>111</v>
      </c>
      <c r="J39" s="81"/>
      <c r="K39" s="82" t="s">
        <v>112</v>
      </c>
      <c r="L39" s="79"/>
      <c r="M39" s="83">
        <v>80</v>
      </c>
      <c r="N39" s="84">
        <v>1</v>
      </c>
      <c r="O39" s="79" t="s">
        <v>74</v>
      </c>
      <c r="P39" s="79">
        <f t="shared" si="3"/>
        <v>0.49</v>
      </c>
      <c r="Q39" s="79" t="s">
        <v>75</v>
      </c>
      <c r="R39" s="79" t="s">
        <v>85</v>
      </c>
      <c r="S39" s="83">
        <v>80</v>
      </c>
      <c r="T39" s="84">
        <v>1.6</v>
      </c>
      <c r="U39" s="79" t="s">
        <v>77</v>
      </c>
      <c r="V39" s="79" t="s">
        <v>78</v>
      </c>
      <c r="W39" s="101">
        <v>0</v>
      </c>
      <c r="X39" s="101">
        <v>700</v>
      </c>
      <c r="Y39" s="101">
        <v>1190</v>
      </c>
      <c r="Z39" s="79" t="s">
        <v>79</v>
      </c>
      <c r="AA39" s="79" t="s">
        <v>132</v>
      </c>
      <c r="AB39" s="123">
        <f t="shared" si="4"/>
        <v>0.029</v>
      </c>
      <c r="AC39" s="79" t="s">
        <v>81</v>
      </c>
      <c r="AD39" s="79" t="s">
        <v>82</v>
      </c>
      <c r="AE39" s="79"/>
      <c r="AF39" s="122"/>
      <c r="AG39" s="132"/>
    </row>
    <row r="40" ht="18" customHeight="1" spans="1:33">
      <c r="A40" s="49"/>
      <c r="B40" s="18"/>
      <c r="C40" s="52">
        <f t="shared" si="2"/>
        <v>28</v>
      </c>
      <c r="D40" s="53" t="s">
        <v>133</v>
      </c>
      <c r="E40" s="54" t="s">
        <v>134</v>
      </c>
      <c r="F40" s="55"/>
      <c r="G40" s="56"/>
      <c r="H40" s="57" t="s">
        <v>135</v>
      </c>
      <c r="I40" s="85" t="s">
        <v>136</v>
      </c>
      <c r="J40" s="86"/>
      <c r="K40" s="87" t="s">
        <v>73</v>
      </c>
      <c r="L40" s="79"/>
      <c r="M40" s="88" t="s">
        <v>137</v>
      </c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126"/>
      <c r="AE40" s="79"/>
      <c r="AF40" s="122"/>
      <c r="AG40" s="132"/>
    </row>
    <row r="41" ht="18" customHeight="1" spans="1:33">
      <c r="A41" s="49"/>
      <c r="B41" s="18"/>
      <c r="C41" s="43">
        <f t="shared" si="2"/>
        <v>29</v>
      </c>
      <c r="D41" s="44" t="s">
        <v>138</v>
      </c>
      <c r="E41" s="50" t="s">
        <v>70</v>
      </c>
      <c r="F41" s="46"/>
      <c r="G41" s="47"/>
      <c r="H41" s="51" t="s">
        <v>92</v>
      </c>
      <c r="I41" s="80" t="s">
        <v>136</v>
      </c>
      <c r="J41" s="81"/>
      <c r="K41" s="82" t="s">
        <v>73</v>
      </c>
      <c r="L41" s="79"/>
      <c r="M41" s="83">
        <v>200</v>
      </c>
      <c r="N41" s="84">
        <v>1.6</v>
      </c>
      <c r="O41" s="79" t="s">
        <v>74</v>
      </c>
      <c r="P41" s="79">
        <f t="shared" si="3"/>
        <v>0.6</v>
      </c>
      <c r="Q41" s="79" t="s">
        <v>75</v>
      </c>
      <c r="R41" s="79" t="s">
        <v>85</v>
      </c>
      <c r="S41" s="102">
        <v>150</v>
      </c>
      <c r="T41" s="84">
        <v>1.6</v>
      </c>
      <c r="U41" s="79" t="s">
        <v>77</v>
      </c>
      <c r="V41" s="79" t="s">
        <v>78</v>
      </c>
      <c r="W41" s="101">
        <v>0</v>
      </c>
      <c r="X41" s="101">
        <v>1736</v>
      </c>
      <c r="Y41" s="101">
        <v>1984</v>
      </c>
      <c r="Z41" s="79" t="s">
        <v>79</v>
      </c>
      <c r="AA41" s="79" t="s">
        <v>139</v>
      </c>
      <c r="AB41" s="123">
        <v>0.03</v>
      </c>
      <c r="AC41" s="79" t="s">
        <v>81</v>
      </c>
      <c r="AD41" s="79" t="s">
        <v>82</v>
      </c>
      <c r="AE41" s="79"/>
      <c r="AF41" s="122"/>
      <c r="AG41" s="132"/>
    </row>
    <row r="42" ht="18" customHeight="1" spans="1:33">
      <c r="A42" s="49"/>
      <c r="B42" s="18"/>
      <c r="C42" s="43">
        <f t="shared" si="2"/>
        <v>30</v>
      </c>
      <c r="D42" s="44" t="s">
        <v>140</v>
      </c>
      <c r="E42" s="50" t="s">
        <v>70</v>
      </c>
      <c r="F42" s="46"/>
      <c r="G42" s="47"/>
      <c r="H42" s="51" t="s">
        <v>92</v>
      </c>
      <c r="I42" s="80" t="s">
        <v>136</v>
      </c>
      <c r="J42" s="81"/>
      <c r="K42" s="82" t="s">
        <v>73</v>
      </c>
      <c r="L42" s="79"/>
      <c r="M42" s="83">
        <v>200</v>
      </c>
      <c r="N42" s="84">
        <v>1.6</v>
      </c>
      <c r="O42" s="79" t="s">
        <v>74</v>
      </c>
      <c r="P42" s="79">
        <f t="shared" si="3"/>
        <v>0.6</v>
      </c>
      <c r="Q42" s="79" t="s">
        <v>75</v>
      </c>
      <c r="R42" s="79" t="s">
        <v>85</v>
      </c>
      <c r="S42" s="102">
        <v>150</v>
      </c>
      <c r="T42" s="84">
        <v>1.6</v>
      </c>
      <c r="U42" s="79" t="s">
        <v>77</v>
      </c>
      <c r="V42" s="79" t="s">
        <v>78</v>
      </c>
      <c r="W42" s="101">
        <v>0</v>
      </c>
      <c r="X42" s="101">
        <v>1736</v>
      </c>
      <c r="Y42" s="101">
        <v>1984</v>
      </c>
      <c r="Z42" s="79" t="s">
        <v>79</v>
      </c>
      <c r="AA42" s="79" t="s">
        <v>139</v>
      </c>
      <c r="AB42" s="123">
        <v>0.03</v>
      </c>
      <c r="AC42" s="79" t="s">
        <v>81</v>
      </c>
      <c r="AD42" s="79" t="s">
        <v>82</v>
      </c>
      <c r="AE42" s="79"/>
      <c r="AF42" s="122"/>
      <c r="AG42" s="132"/>
    </row>
    <row r="43" ht="18" customHeight="1" spans="1:33">
      <c r="A43" s="49"/>
      <c r="B43" s="18"/>
      <c r="C43" s="43">
        <f t="shared" si="2"/>
        <v>31</v>
      </c>
      <c r="D43" s="44" t="s">
        <v>141</v>
      </c>
      <c r="E43" s="50" t="s">
        <v>70</v>
      </c>
      <c r="F43" s="46"/>
      <c r="G43" s="47"/>
      <c r="H43" s="51" t="s">
        <v>92</v>
      </c>
      <c r="I43" s="80" t="s">
        <v>136</v>
      </c>
      <c r="J43" s="81"/>
      <c r="K43" s="82" t="s">
        <v>73</v>
      </c>
      <c r="L43" s="79"/>
      <c r="M43" s="83">
        <v>200</v>
      </c>
      <c r="N43" s="84">
        <v>1.6</v>
      </c>
      <c r="O43" s="79" t="s">
        <v>74</v>
      </c>
      <c r="P43" s="79">
        <f t="shared" si="3"/>
        <v>0.6</v>
      </c>
      <c r="Q43" s="79" t="s">
        <v>75</v>
      </c>
      <c r="R43" s="79" t="s">
        <v>85</v>
      </c>
      <c r="S43" s="102">
        <v>150</v>
      </c>
      <c r="T43" s="84">
        <v>1.6</v>
      </c>
      <c r="U43" s="79" t="s">
        <v>77</v>
      </c>
      <c r="V43" s="79" t="s">
        <v>78</v>
      </c>
      <c r="W43" s="101">
        <v>0</v>
      </c>
      <c r="X43" s="101">
        <v>1736</v>
      </c>
      <c r="Y43" s="101">
        <v>1984</v>
      </c>
      <c r="Z43" s="79" t="s">
        <v>79</v>
      </c>
      <c r="AA43" s="79" t="s">
        <v>139</v>
      </c>
      <c r="AB43" s="123">
        <v>0.03</v>
      </c>
      <c r="AC43" s="79" t="s">
        <v>81</v>
      </c>
      <c r="AD43" s="79" t="s">
        <v>82</v>
      </c>
      <c r="AE43" s="79"/>
      <c r="AF43" s="122"/>
      <c r="AG43" s="132"/>
    </row>
    <row r="44" ht="18" customHeight="1" spans="1:33">
      <c r="A44" s="49"/>
      <c r="B44" s="18"/>
      <c r="C44" s="43">
        <f t="shared" si="2"/>
        <v>32</v>
      </c>
      <c r="D44" s="44" t="s">
        <v>142</v>
      </c>
      <c r="E44" s="50" t="s">
        <v>70</v>
      </c>
      <c r="F44" s="46"/>
      <c r="G44" s="47"/>
      <c r="H44" s="51" t="s">
        <v>92</v>
      </c>
      <c r="I44" s="80" t="s">
        <v>136</v>
      </c>
      <c r="J44" s="81"/>
      <c r="K44" s="82" t="s">
        <v>73</v>
      </c>
      <c r="L44" s="79"/>
      <c r="M44" s="83">
        <v>200</v>
      </c>
      <c r="N44" s="84">
        <v>1.6</v>
      </c>
      <c r="O44" s="79" t="s">
        <v>74</v>
      </c>
      <c r="P44" s="79">
        <f t="shared" si="3"/>
        <v>0.6</v>
      </c>
      <c r="Q44" s="79" t="s">
        <v>75</v>
      </c>
      <c r="R44" s="79" t="s">
        <v>85</v>
      </c>
      <c r="S44" s="102">
        <v>150</v>
      </c>
      <c r="T44" s="84">
        <v>1.6</v>
      </c>
      <c r="U44" s="79" t="s">
        <v>77</v>
      </c>
      <c r="V44" s="79" t="s">
        <v>78</v>
      </c>
      <c r="W44" s="101">
        <v>0</v>
      </c>
      <c r="X44" s="101">
        <v>1736</v>
      </c>
      <c r="Y44" s="101">
        <v>1984</v>
      </c>
      <c r="Z44" s="79" t="s">
        <v>79</v>
      </c>
      <c r="AA44" s="79" t="s">
        <v>139</v>
      </c>
      <c r="AB44" s="123">
        <v>0.03</v>
      </c>
      <c r="AC44" s="79" t="s">
        <v>81</v>
      </c>
      <c r="AD44" s="79" t="s">
        <v>82</v>
      </c>
      <c r="AE44" s="79"/>
      <c r="AF44" s="122"/>
      <c r="AG44" s="132"/>
    </row>
    <row r="45" ht="18" customHeight="1" spans="1:33">
      <c r="A45" s="49"/>
      <c r="B45" s="18"/>
      <c r="C45" s="43">
        <f t="shared" si="2"/>
        <v>33</v>
      </c>
      <c r="D45" s="44" t="s">
        <v>143</v>
      </c>
      <c r="E45" s="50" t="s">
        <v>70</v>
      </c>
      <c r="F45" s="46"/>
      <c r="G45" s="47"/>
      <c r="H45" s="51" t="s">
        <v>92</v>
      </c>
      <c r="I45" s="80" t="s">
        <v>136</v>
      </c>
      <c r="J45" s="81"/>
      <c r="K45" s="82" t="s">
        <v>73</v>
      </c>
      <c r="L45" s="79"/>
      <c r="M45" s="83">
        <v>200</v>
      </c>
      <c r="N45" s="84">
        <v>1.6</v>
      </c>
      <c r="O45" s="79" t="s">
        <v>74</v>
      </c>
      <c r="P45" s="79">
        <f t="shared" si="3"/>
        <v>0.6</v>
      </c>
      <c r="Q45" s="79" t="s">
        <v>75</v>
      </c>
      <c r="R45" s="79" t="s">
        <v>85</v>
      </c>
      <c r="S45" s="102">
        <v>150</v>
      </c>
      <c r="T45" s="84">
        <v>1.6</v>
      </c>
      <c r="U45" s="79" t="s">
        <v>77</v>
      </c>
      <c r="V45" s="79" t="s">
        <v>78</v>
      </c>
      <c r="W45" s="101">
        <v>0</v>
      </c>
      <c r="X45" s="101">
        <v>1736</v>
      </c>
      <c r="Y45" s="101">
        <v>1984</v>
      </c>
      <c r="Z45" s="79" t="s">
        <v>79</v>
      </c>
      <c r="AA45" s="79" t="s">
        <v>139</v>
      </c>
      <c r="AB45" s="123">
        <v>0.03</v>
      </c>
      <c r="AC45" s="79" t="s">
        <v>81</v>
      </c>
      <c r="AD45" s="79" t="s">
        <v>82</v>
      </c>
      <c r="AE45" s="79"/>
      <c r="AF45" s="122"/>
      <c r="AG45" s="132"/>
    </row>
    <row r="46" ht="18" customHeight="1" spans="1:33">
      <c r="A46" s="49"/>
      <c r="B46" s="18"/>
      <c r="C46" s="52">
        <f t="shared" si="2"/>
        <v>34</v>
      </c>
      <c r="D46" s="53" t="s">
        <v>144</v>
      </c>
      <c r="E46" s="54" t="s">
        <v>134</v>
      </c>
      <c r="F46" s="55"/>
      <c r="G46" s="56"/>
      <c r="H46" s="57" t="s">
        <v>145</v>
      </c>
      <c r="I46" s="85" t="s">
        <v>111</v>
      </c>
      <c r="J46" s="86"/>
      <c r="K46" s="87" t="s">
        <v>112</v>
      </c>
      <c r="L46" s="90"/>
      <c r="M46" s="88" t="s">
        <v>146</v>
      </c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26"/>
      <c r="AE46" s="79"/>
      <c r="AF46" s="122"/>
      <c r="AG46" s="132"/>
    </row>
    <row r="47" ht="18" customHeight="1" spans="1:33">
      <c r="A47" s="49"/>
      <c r="B47" s="18"/>
      <c r="C47" s="43">
        <f t="shared" si="2"/>
        <v>35</v>
      </c>
      <c r="D47" s="44" t="s">
        <v>147</v>
      </c>
      <c r="E47" s="50" t="s">
        <v>70</v>
      </c>
      <c r="F47" s="46"/>
      <c r="G47" s="47"/>
      <c r="H47" s="51" t="s">
        <v>148</v>
      </c>
      <c r="I47" s="80"/>
      <c r="J47" s="81"/>
      <c r="K47" s="82" t="s">
        <v>149</v>
      </c>
      <c r="L47" s="79"/>
      <c r="M47" s="83">
        <v>150</v>
      </c>
      <c r="N47" s="84">
        <v>1</v>
      </c>
      <c r="O47" s="79" t="s">
        <v>74</v>
      </c>
      <c r="P47" s="79">
        <f t="shared" si="3"/>
        <v>0.6</v>
      </c>
      <c r="Q47" s="79" t="s">
        <v>75</v>
      </c>
      <c r="R47" s="79" t="s">
        <v>85</v>
      </c>
      <c r="S47" s="83">
        <v>150</v>
      </c>
      <c r="T47" s="84">
        <v>1.6</v>
      </c>
      <c r="U47" s="79" t="s">
        <v>77</v>
      </c>
      <c r="V47" s="79" t="s">
        <v>78</v>
      </c>
      <c r="W47" s="101">
        <v>0</v>
      </c>
      <c r="X47" s="101">
        <v>3000</v>
      </c>
      <c r="Y47" s="101">
        <v>4000</v>
      </c>
      <c r="Z47" s="79" t="s">
        <v>79</v>
      </c>
      <c r="AA47" s="79" t="s">
        <v>139</v>
      </c>
      <c r="AB47" s="123">
        <f t="shared" si="4"/>
        <v>0.04</v>
      </c>
      <c r="AC47" s="79" t="s">
        <v>81</v>
      </c>
      <c r="AD47" s="79" t="s">
        <v>82</v>
      </c>
      <c r="AE47" s="79"/>
      <c r="AF47" s="122"/>
      <c r="AG47" s="132"/>
    </row>
    <row r="48" ht="18" customHeight="1" spans="1:33">
      <c r="A48" s="49"/>
      <c r="B48" s="18"/>
      <c r="C48" s="43">
        <f t="shared" si="2"/>
        <v>36</v>
      </c>
      <c r="D48" s="44" t="s">
        <v>150</v>
      </c>
      <c r="E48" s="50" t="s">
        <v>70</v>
      </c>
      <c r="F48" s="46"/>
      <c r="G48" s="47"/>
      <c r="H48" s="51" t="s">
        <v>110</v>
      </c>
      <c r="I48" s="80" t="s">
        <v>111</v>
      </c>
      <c r="J48" s="81"/>
      <c r="K48" s="82" t="s">
        <v>112</v>
      </c>
      <c r="L48" s="79"/>
      <c r="M48" s="83">
        <v>100</v>
      </c>
      <c r="N48" s="84">
        <v>1</v>
      </c>
      <c r="O48" s="79" t="s">
        <v>74</v>
      </c>
      <c r="P48" s="79">
        <f t="shared" si="3"/>
        <v>0.5</v>
      </c>
      <c r="Q48" s="79" t="s">
        <v>75</v>
      </c>
      <c r="R48" s="79" t="s">
        <v>85</v>
      </c>
      <c r="S48" s="102">
        <v>80</v>
      </c>
      <c r="T48" s="84">
        <v>1.6</v>
      </c>
      <c r="U48" s="79" t="s">
        <v>77</v>
      </c>
      <c r="V48" s="79" t="s">
        <v>78</v>
      </c>
      <c r="W48" s="101">
        <v>0</v>
      </c>
      <c r="X48" s="101">
        <v>1154</v>
      </c>
      <c r="Y48" s="101">
        <v>1500</v>
      </c>
      <c r="Z48" s="79" t="s">
        <v>79</v>
      </c>
      <c r="AA48" s="79" t="s">
        <v>80</v>
      </c>
      <c r="AB48" s="123">
        <f t="shared" si="4"/>
        <v>0.03</v>
      </c>
      <c r="AC48" s="79" t="s">
        <v>81</v>
      </c>
      <c r="AD48" s="79" t="s">
        <v>82</v>
      </c>
      <c r="AE48" s="79"/>
      <c r="AF48" s="122"/>
      <c r="AG48" s="132"/>
    </row>
    <row r="49" ht="18" customHeight="1" spans="1:33">
      <c r="A49" s="49"/>
      <c r="B49" s="18"/>
      <c r="C49" s="43"/>
      <c r="D49" s="44"/>
      <c r="E49" s="50"/>
      <c r="F49" s="46"/>
      <c r="G49" s="47"/>
      <c r="H49" s="51"/>
      <c r="I49" s="80"/>
      <c r="J49" s="81"/>
      <c r="K49" s="82"/>
      <c r="L49" s="79"/>
      <c r="M49" s="83"/>
      <c r="N49" s="84"/>
      <c r="O49" s="79"/>
      <c r="P49" s="79"/>
      <c r="Q49" s="79"/>
      <c r="R49" s="79"/>
      <c r="S49" s="79"/>
      <c r="T49" s="84"/>
      <c r="U49" s="79"/>
      <c r="V49" s="79"/>
      <c r="W49" s="101"/>
      <c r="X49" s="101"/>
      <c r="Y49" s="101"/>
      <c r="Z49" s="79"/>
      <c r="AA49" s="79"/>
      <c r="AB49" s="79"/>
      <c r="AC49" s="79"/>
      <c r="AD49" s="79"/>
      <c r="AE49" s="79"/>
      <c r="AF49" s="122"/>
      <c r="AG49" s="132"/>
    </row>
    <row r="50" ht="18" customHeight="1" spans="1:33">
      <c r="A50" s="49"/>
      <c r="B50" s="18"/>
      <c r="C50" s="43"/>
      <c r="D50" s="58"/>
      <c r="E50" s="59" t="s">
        <v>151</v>
      </c>
      <c r="F50" s="46"/>
      <c r="G50" s="47"/>
      <c r="H50" s="48"/>
      <c r="I50" s="74"/>
      <c r="J50" s="75"/>
      <c r="K50" s="76"/>
      <c r="L50" s="75"/>
      <c r="M50" s="83"/>
      <c r="N50" s="84"/>
      <c r="O50" s="79"/>
      <c r="P50" s="79"/>
      <c r="Q50" s="79"/>
      <c r="R50" s="79"/>
      <c r="S50" s="79"/>
      <c r="T50" s="84"/>
      <c r="U50" s="79"/>
      <c r="V50" s="79"/>
      <c r="W50" s="101"/>
      <c r="X50" s="101"/>
      <c r="Y50" s="101"/>
      <c r="Z50" s="79"/>
      <c r="AA50" s="79"/>
      <c r="AB50" s="79"/>
      <c r="AC50" s="79"/>
      <c r="AD50" s="79"/>
      <c r="AE50" s="79"/>
      <c r="AF50" s="122"/>
      <c r="AG50" s="132"/>
    </row>
    <row r="51" ht="18" customHeight="1" spans="1:33">
      <c r="A51" s="49"/>
      <c r="B51" s="18"/>
      <c r="C51" s="60"/>
      <c r="D51" s="61"/>
      <c r="E51" s="62" t="s">
        <v>152</v>
      </c>
      <c r="F51" s="63"/>
      <c r="G51" s="63"/>
      <c r="H51" s="63"/>
      <c r="I51" s="91"/>
      <c r="J51" s="63"/>
      <c r="K51" s="63"/>
      <c r="L51" s="92"/>
      <c r="M51" s="93"/>
      <c r="N51" s="94"/>
      <c r="O51" s="95"/>
      <c r="P51" s="95"/>
      <c r="Q51" s="95"/>
      <c r="R51" s="95"/>
      <c r="S51" s="95"/>
      <c r="T51" s="94"/>
      <c r="U51" s="95"/>
      <c r="V51" s="95"/>
      <c r="W51" s="106"/>
      <c r="X51" s="106"/>
      <c r="Y51" s="106"/>
      <c r="Z51" s="95"/>
      <c r="AA51" s="95"/>
      <c r="AB51" s="95"/>
      <c r="AC51" s="95"/>
      <c r="AD51" s="95"/>
      <c r="AE51" s="95"/>
      <c r="AF51" s="127"/>
      <c r="AG51" s="132"/>
    </row>
    <row r="52" ht="20.1" customHeight="1" spans="2:32">
      <c r="B52" s="1"/>
      <c r="C52" s="64" t="s">
        <v>153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28"/>
      <c r="AF52" s="129"/>
    </row>
  </sheetData>
  <sheetProtection formatCells="0" formatRows="0" insertRows="0" insertHyperlinks="0" deleteRows="0" sort="0" autoFilter="0" pivotTables="0"/>
  <autoFilter xmlns:etc="http://www.wps.cn/officeDocument/2017/etCustomData" ref="A11:AG52" etc:filterBottomFollowUsedRange="0">
    <extLst/>
  </autoFilter>
  <mergeCells count="53">
    <mergeCell ref="C1:P1"/>
    <mergeCell ref="D8:G8"/>
    <mergeCell ref="H8:L8"/>
    <mergeCell ref="M8:O8"/>
    <mergeCell ref="Q8:T8"/>
    <mergeCell ref="W8:Z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M40:AD40"/>
    <mergeCell ref="F41:G41"/>
    <mergeCell ref="F42:G42"/>
    <mergeCell ref="F43:G43"/>
    <mergeCell ref="F44:G44"/>
    <mergeCell ref="F45:G45"/>
    <mergeCell ref="F46:G46"/>
    <mergeCell ref="M46:AD46"/>
    <mergeCell ref="F47:G47"/>
    <mergeCell ref="F48:G48"/>
    <mergeCell ref="F49:G49"/>
    <mergeCell ref="F50:G50"/>
    <mergeCell ref="C52:P52"/>
    <mergeCell ref="P8:P9"/>
    <mergeCell ref="C3:P7"/>
  </mergeCells>
  <printOptions horizontalCentered="1"/>
  <pageMargins left="0.31496062992126" right="0.31496062992126" top="0.393700787401575" bottom="0.393700787401575" header="0.078740157480315" footer="0.078740157480315"/>
  <pageSetup paperSize="9" fitToHeight="0" orientation="landscape"/>
  <headerFooter>
    <oddFooter>&amp;R&amp;"宋体,常规"页码&amp;"Times New Roman,常规" &amp;"宋体,常规"Page:&amp;"Times New Roman,常规" &amp;P/&amp;N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中国轻工业长沙工程有限公司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调节阀表单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wsxsa</dc:creator>
  <cp:lastModifiedBy>WPS_1710394966</cp:lastModifiedBy>
  <cp:revision>1</cp:revision>
  <dcterms:created xsi:type="dcterms:W3CDTF">1998-05-07T00:37:00Z</dcterms:created>
  <cp:lastPrinted>2024-12-02T03:17:00Z</cp:lastPrinted>
  <dcterms:modified xsi:type="dcterms:W3CDTF">2024-12-11T07:00:24Z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02364C8F044A47449E0048351961B783_13</vt:lpwstr>
  </property>
  <property fmtid="{D5CDD505-2E9C-101B-9397-08002B2CF9AE}" pid="4" name="EM_Doc_Temp_ID">
    <vt:lpwstr>91c3ec08</vt:lpwstr>
  </property>
</Properties>
</file>